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chat\Desktop\UHOS\UHOS Audits\Updated System-Wide\For Website\"/>
    </mc:Choice>
  </mc:AlternateContent>
  <bookViews>
    <workbookView xWindow="0" yWindow="0" windowWidth="23040" windowHeight="9636"/>
  </bookViews>
  <sheets>
    <sheet name="WCC 2019 Data" sheetId="1" r:id="rId1"/>
    <sheet name="Meta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L10" i="1" s="1"/>
  <c r="I10" i="1"/>
  <c r="K10" i="1" s="1"/>
  <c r="J9" i="1"/>
  <c r="L9" i="1" s="1"/>
  <c r="I9" i="1"/>
  <c r="K9" i="1" s="1"/>
  <c r="J8" i="1"/>
  <c r="L8" i="1" s="1"/>
  <c r="I8" i="1"/>
  <c r="K8" i="1" s="1"/>
  <c r="J7" i="1"/>
  <c r="L7" i="1" s="1"/>
  <c r="I7" i="1"/>
  <c r="K7" i="1" s="1"/>
  <c r="J6" i="1"/>
  <c r="L6" i="1" s="1"/>
  <c r="I6" i="1"/>
  <c r="K6" i="1" s="1"/>
  <c r="J5" i="1"/>
  <c r="L5" i="1" s="1"/>
  <c r="I5" i="1"/>
  <c r="K5" i="1" s="1"/>
  <c r="J4" i="1"/>
  <c r="L4" i="1" s="1"/>
  <c r="I4" i="1"/>
  <c r="K4" i="1" s="1"/>
  <c r="J3" i="1"/>
  <c r="L3" i="1" s="1"/>
  <c r="I3" i="1"/>
  <c r="K3" i="1" s="1"/>
</calcChain>
</file>

<file path=xl/sharedStrings.xml><?xml version="1.0" encoding="utf-8"?>
<sst xmlns="http://schemas.openxmlformats.org/spreadsheetml/2006/main" count="90" uniqueCount="57">
  <si>
    <t xml:space="preserve">WCC 2019 Audit </t>
  </si>
  <si>
    <t>Total</t>
  </si>
  <si>
    <t>% Total</t>
  </si>
  <si>
    <r>
      <rPr>
        <b/>
        <sz val="11"/>
        <color theme="1"/>
        <rFont val="Calibri"/>
        <family val="2"/>
        <scheme val="minor"/>
      </rPr>
      <t>Parent Category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Summary</t>
    </r>
  </si>
  <si>
    <t>Parent Category</t>
  </si>
  <si>
    <t>Sub-Category</t>
  </si>
  <si>
    <t xml:space="preserve">Weight (lbs.) </t>
  </si>
  <si>
    <t>Vol. (gal.)</t>
  </si>
  <si>
    <t xml:space="preserve">Items of Interest </t>
  </si>
  <si>
    <t>Take-Out Food and Drink</t>
  </si>
  <si>
    <t>Plastic and non-recylable to-go cups, utensils, boxes</t>
  </si>
  <si>
    <t>Paper and Cardboard</t>
  </si>
  <si>
    <t xml:space="preserve">Compostable to-go food packaging </t>
  </si>
  <si>
    <t>Paper Towels</t>
  </si>
  <si>
    <t>Paper</t>
  </si>
  <si>
    <t>Plastic</t>
  </si>
  <si>
    <t>Recyclable Paper (white + colored office paper, newspaper)</t>
  </si>
  <si>
    <t>Glass</t>
  </si>
  <si>
    <t>Non-Recyclable Paper (glossy paper, magazines)</t>
  </si>
  <si>
    <t>Metal</t>
  </si>
  <si>
    <t>Paper towels</t>
  </si>
  <si>
    <t>Food and Napkins</t>
  </si>
  <si>
    <t>Misc./All Other</t>
  </si>
  <si>
    <t>HI-5 Plastic (#1 &amp; 2s)</t>
  </si>
  <si>
    <t>Film Plastic (plastic bags, food wrappers, ziplocks)</t>
  </si>
  <si>
    <t>Polystyrene</t>
  </si>
  <si>
    <t xml:space="preserve">Other Plastic (plastic # 3-7, non-HI 5 #1-#2 plastic, etc.) </t>
  </si>
  <si>
    <t>HI-5 Glass</t>
  </si>
  <si>
    <t>Non HI-5 Glass</t>
  </si>
  <si>
    <t>Metals</t>
  </si>
  <si>
    <t>Non-recyclable metal</t>
  </si>
  <si>
    <t>Organics</t>
  </si>
  <si>
    <t>Green Waste</t>
  </si>
  <si>
    <t>Misc.</t>
  </si>
  <si>
    <t>Mixed Residue and Trash Bags</t>
  </si>
  <si>
    <t>All electronics</t>
  </si>
  <si>
    <t>Liquid</t>
  </si>
  <si>
    <t>Pet waste+biowaste</t>
  </si>
  <si>
    <t>TOTAL WASTE AUDITED</t>
  </si>
  <si>
    <t>Date(s) of audit</t>
  </si>
  <si>
    <t>2 days; Sept. 4 and Sept. 11, 2019</t>
  </si>
  <si>
    <t>Lead Organizer</t>
  </si>
  <si>
    <t xml:space="preserve"> Navin Tagore (navintag@hawaii.edu, UH Sustainability and Resilience Fellow)</t>
  </si>
  <si>
    <t>Primary data recorders</t>
  </si>
  <si>
    <t xml:space="preserve"> Navin Tagore</t>
  </si>
  <si>
    <t xml:space="preserve"> Staff/Faculty Advisor</t>
  </si>
  <si>
    <t>Christian Palmer (Campus Sustainability Coordinator + Faculty, ctpalmer@hawaii.edu)</t>
  </si>
  <si>
    <t>Lead organization, department, or office</t>
  </si>
  <si>
    <t>WCC sustainability staff and Operations and Maintenance team</t>
  </si>
  <si>
    <t>Number of buildings audited</t>
  </si>
  <si>
    <t>Full campus audit</t>
  </si>
  <si>
    <t>Building details (if relevant)</t>
  </si>
  <si>
    <t>n/a</t>
  </si>
  <si>
    <t>Number of volunteers at the audit</t>
  </si>
  <si>
    <t>less than 10</t>
  </si>
  <si>
    <t>Other notes</t>
  </si>
  <si>
    <t>Centralized waste audit, waste from multiple dumpsters brought to one location for sorting. WCC did not have dumpsters assigned to each building.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</si>
</sst>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AEABAB"/>
        <bgColor rgb="FFAEABAB"/>
      </patternFill>
    </fill>
    <fill>
      <patternFill patternType="solid">
        <fgColor rgb="FFA8D08D"/>
        <bgColor rgb="FFA8D08D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0" applyFont="1" applyBorder="1" applyAlignment="1"/>
    <xf numFmtId="0" fontId="0" fillId="0" borderId="0" xfId="0" applyAlignment="1"/>
    <xf numFmtId="0" fontId="2" fillId="0" borderId="2" xfId="0" applyFont="1" applyFill="1" applyBorder="1" applyAlignment="1"/>
    <xf numFmtId="0" fontId="4" fillId="0" borderId="3" xfId="0" applyFont="1" applyFill="1" applyBorder="1" applyAlignment="1"/>
    <xf numFmtId="0" fontId="2" fillId="0" borderId="4" xfId="0" applyFont="1" applyFill="1" applyBorder="1" applyAlignment="1"/>
    <xf numFmtId="0" fontId="4" fillId="0" borderId="5" xfId="0" applyFont="1" applyFill="1" applyBorder="1" applyAlignment="1"/>
    <xf numFmtId="0" fontId="0" fillId="0" borderId="5" xfId="0" applyFont="1" applyBorder="1" applyAlignment="1"/>
    <xf numFmtId="0" fontId="2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4" xfId="0" applyFont="1" applyFill="1" applyBorder="1" applyAlignment="1"/>
    <xf numFmtId="0" fontId="4" fillId="0" borderId="5" xfId="0" applyFont="1" applyFill="1" applyBorder="1" applyAlignment="1"/>
    <xf numFmtId="0" fontId="2" fillId="0" borderId="0" xfId="0" applyFont="1"/>
    <xf numFmtId="0" fontId="5" fillId="0" borderId="5" xfId="0" applyFont="1" applyBorder="1" applyAlignment="1">
      <alignment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5" xfId="0" applyFont="1" applyBorder="1" applyAlignment="1"/>
    <xf numFmtId="2" fontId="0" fillId="0" borderId="5" xfId="0" applyNumberFormat="1" applyBorder="1"/>
    <xf numFmtId="10" fontId="0" fillId="0" borderId="4" xfId="1" applyNumberFormat="1" applyFont="1" applyBorder="1"/>
    <xf numFmtId="10" fontId="0" fillId="0" borderId="5" xfId="1" applyNumberFormat="1" applyFont="1" applyBorder="1"/>
    <xf numFmtId="0" fontId="0" fillId="0" borderId="5" xfId="0" applyFont="1" applyBorder="1"/>
    <xf numFmtId="0" fontId="6" fillId="0" borderId="4" xfId="0" applyFont="1" applyBorder="1" applyAlignment="1">
      <alignment horizontal="left"/>
    </xf>
    <xf numFmtId="2" fontId="6" fillId="0" borderId="5" xfId="0" applyNumberFormat="1" applyFont="1" applyFill="1" applyBorder="1" applyAlignment="1">
      <alignment horizontal="right"/>
    </xf>
    <xf numFmtId="2" fontId="6" fillId="0" borderId="6" xfId="0" applyNumberFormat="1" applyFont="1" applyFill="1" applyBorder="1" applyAlignment="1">
      <alignment horizontal="right"/>
    </xf>
    <xf numFmtId="10" fontId="6" fillId="0" borderId="4" xfId="0" applyNumberFormat="1" applyFont="1" applyFill="1" applyBorder="1" applyAlignment="1">
      <alignment horizontal="right"/>
    </xf>
    <xf numFmtId="10" fontId="6" fillId="0" borderId="5" xfId="0" applyNumberFormat="1" applyFont="1" applyFill="1" applyBorder="1" applyAlignment="1">
      <alignment horizontal="right"/>
    </xf>
    <xf numFmtId="0" fontId="0" fillId="0" borderId="5" xfId="0" applyBorder="1"/>
    <xf numFmtId="0" fontId="5" fillId="3" borderId="4" xfId="0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wrapText="1"/>
    </xf>
    <xf numFmtId="2" fontId="5" fillId="3" borderId="6" xfId="0" applyNumberFormat="1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6" fillId="0" borderId="5" xfId="0" applyFont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2" fontId="5" fillId="4" borderId="12" xfId="0" applyNumberFormat="1" applyFont="1" applyFill="1" applyBorder="1" applyAlignment="1">
      <alignment wrapText="1"/>
    </xf>
    <xf numFmtId="2" fontId="5" fillId="4" borderId="13" xfId="0" applyNumberFormat="1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6" fillId="0" borderId="11" xfId="0" applyFont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2" fontId="5" fillId="5" borderId="5" xfId="0" applyNumberFormat="1" applyFont="1" applyFill="1" applyBorder="1" applyAlignment="1">
      <alignment wrapText="1"/>
    </xf>
    <xf numFmtId="2" fontId="5" fillId="5" borderId="6" xfId="0" applyNumberFormat="1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2" fontId="0" fillId="0" borderId="0" xfId="0" applyNumberFormat="1"/>
    <xf numFmtId="0" fontId="5" fillId="6" borderId="11" xfId="0" applyFont="1" applyFill="1" applyBorder="1" applyAlignment="1">
      <alignment horizontal="left"/>
    </xf>
    <xf numFmtId="2" fontId="5" fillId="6" borderId="5" xfId="0" applyNumberFormat="1" applyFont="1" applyFill="1" applyBorder="1" applyAlignment="1">
      <alignment wrapText="1"/>
    </xf>
    <xf numFmtId="2" fontId="5" fillId="6" borderId="6" xfId="0" applyNumberFormat="1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5" xfId="0" applyFont="1" applyFill="1" applyBorder="1" applyAlignment="1">
      <alignment wrapText="1"/>
    </xf>
    <xf numFmtId="0" fontId="5" fillId="7" borderId="11" xfId="0" applyFont="1" applyFill="1" applyBorder="1" applyAlignment="1">
      <alignment horizontal="left"/>
    </xf>
    <xf numFmtId="2" fontId="5" fillId="7" borderId="5" xfId="0" applyNumberFormat="1" applyFont="1" applyFill="1" applyBorder="1" applyAlignment="1">
      <alignment wrapText="1"/>
    </xf>
    <xf numFmtId="2" fontId="5" fillId="7" borderId="6" xfId="0" applyNumberFormat="1" applyFont="1" applyFill="1" applyBorder="1" applyAlignment="1">
      <alignment wrapText="1"/>
    </xf>
    <xf numFmtId="0" fontId="5" fillId="7" borderId="4" xfId="0" applyFont="1" applyFill="1" applyBorder="1" applyAlignment="1">
      <alignment wrapText="1"/>
    </xf>
    <xf numFmtId="0" fontId="5" fillId="7" borderId="5" xfId="0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2" fontId="6" fillId="0" borderId="1" xfId="0" applyNumberFormat="1" applyFont="1" applyFill="1" applyBorder="1" applyAlignment="1">
      <alignment horizontal="right"/>
    </xf>
    <xf numFmtId="2" fontId="6" fillId="0" borderId="15" xfId="0" applyNumberFormat="1" applyFont="1" applyFill="1" applyBorder="1" applyAlignment="1">
      <alignment horizontal="right"/>
    </xf>
    <xf numFmtId="10" fontId="6" fillId="0" borderId="16" xfId="0" applyNumberFormat="1" applyFont="1" applyFill="1" applyBorder="1" applyAlignment="1">
      <alignment horizontal="right"/>
    </xf>
    <xf numFmtId="10" fontId="6" fillId="0" borderId="1" xfId="0" applyNumberFormat="1" applyFont="1" applyFill="1" applyBorder="1" applyAlignment="1">
      <alignment horizontal="right"/>
    </xf>
    <xf numFmtId="0" fontId="5" fillId="8" borderId="4" xfId="0" applyFont="1" applyFill="1" applyBorder="1" applyAlignment="1">
      <alignment horizontal="left" vertical="top"/>
    </xf>
    <xf numFmtId="0" fontId="5" fillId="8" borderId="5" xfId="0" applyFont="1" applyFill="1" applyBorder="1" applyAlignment="1">
      <alignment vertical="top" wrapText="1"/>
    </xf>
    <xf numFmtId="0" fontId="5" fillId="8" borderId="6" xfId="0" applyFont="1" applyFill="1" applyBorder="1" applyAlignment="1">
      <alignment vertical="top" wrapText="1"/>
    </xf>
    <xf numFmtId="0" fontId="5" fillId="8" borderId="4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/>
    </xf>
    <xf numFmtId="2" fontId="6" fillId="0" borderId="17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0" fontId="7" fillId="9" borderId="19" xfId="0" applyFont="1" applyFill="1" applyBorder="1" applyAlignment="1">
      <alignment horizontal="right"/>
    </xf>
    <xf numFmtId="2" fontId="7" fillId="9" borderId="20" xfId="0" applyNumberFormat="1" applyFont="1" applyFill="1" applyBorder="1" applyAlignment="1">
      <alignment horizontal="right"/>
    </xf>
    <xf numFmtId="2" fontId="7" fillId="9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0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C1" workbookViewId="0">
      <selection activeCell="I22" sqref="I22"/>
    </sheetView>
  </sheetViews>
  <sheetFormatPr defaultRowHeight="14.4" x14ac:dyDescent="0.3"/>
  <cols>
    <col min="1" max="1" width="24.88671875" customWidth="1"/>
    <col min="2" max="2" width="49.77734375" style="2" customWidth="1"/>
    <col min="3" max="3" width="11.77734375" customWidth="1"/>
    <col min="4" max="4" width="9.88671875" customWidth="1"/>
    <col min="5" max="5" width="12.21875" customWidth="1"/>
    <col min="6" max="6" width="10.33203125" customWidth="1"/>
    <col min="8" max="8" width="23.44140625" bestFit="1" customWidth="1"/>
    <col min="9" max="9" width="12.5546875" customWidth="1"/>
    <col min="10" max="10" width="11.5546875" customWidth="1"/>
    <col min="11" max="11" width="12.77734375" customWidth="1"/>
    <col min="12" max="12" width="11.5546875" customWidth="1"/>
  </cols>
  <sheetData>
    <row r="1" spans="1:12" ht="18" x14ac:dyDescent="0.35">
      <c r="A1" s="1" t="s">
        <v>0</v>
      </c>
      <c r="C1" s="3" t="s">
        <v>1</v>
      </c>
      <c r="D1" s="4"/>
      <c r="E1" s="5" t="s">
        <v>2</v>
      </c>
      <c r="F1" s="6"/>
      <c r="H1" s="7" t="s">
        <v>3</v>
      </c>
      <c r="I1" s="8" t="s">
        <v>1</v>
      </c>
      <c r="J1" s="9"/>
      <c r="K1" s="10" t="s">
        <v>2</v>
      </c>
      <c r="L1" s="11"/>
    </row>
    <row r="2" spans="1:12" x14ac:dyDescent="0.3">
      <c r="A2" s="12" t="s">
        <v>4</v>
      </c>
      <c r="B2" s="13" t="s">
        <v>5</v>
      </c>
      <c r="C2" s="14" t="s">
        <v>6</v>
      </c>
      <c r="D2" s="15" t="s">
        <v>7</v>
      </c>
      <c r="E2" s="16" t="s">
        <v>6</v>
      </c>
      <c r="F2" s="14" t="s">
        <v>7</v>
      </c>
      <c r="H2" s="7"/>
      <c r="I2" s="17" t="s">
        <v>6</v>
      </c>
      <c r="J2" s="18" t="s">
        <v>7</v>
      </c>
      <c r="K2" s="19" t="s">
        <v>6</v>
      </c>
      <c r="L2" s="17" t="s">
        <v>7</v>
      </c>
    </row>
    <row r="3" spans="1:12" x14ac:dyDescent="0.3">
      <c r="B3" s="20" t="s">
        <v>8</v>
      </c>
      <c r="C3" s="21"/>
      <c r="D3" s="22"/>
      <c r="E3" s="23"/>
      <c r="F3" s="21"/>
      <c r="H3" s="24" t="s">
        <v>9</v>
      </c>
      <c r="I3" s="25">
        <f>SUM(C4:C5)</f>
        <v>86.9</v>
      </c>
      <c r="J3" s="25">
        <f>SUM(D4:D5)</f>
        <v>412.5</v>
      </c>
      <c r="K3" s="26">
        <f>I3/680.2</f>
        <v>0.12775654219347252</v>
      </c>
      <c r="L3" s="27">
        <f>J3/1875</f>
        <v>0.22</v>
      </c>
    </row>
    <row r="4" spans="1:12" x14ac:dyDescent="0.3">
      <c r="A4" s="28" t="s">
        <v>9</v>
      </c>
      <c r="B4" s="29" t="s">
        <v>10</v>
      </c>
      <c r="C4" s="30">
        <v>72.45</v>
      </c>
      <c r="D4" s="31">
        <v>315</v>
      </c>
      <c r="E4" s="32">
        <v>0.10651279035577772</v>
      </c>
      <c r="F4" s="33">
        <v>0.16800000000000001</v>
      </c>
      <c r="H4" s="24" t="s">
        <v>11</v>
      </c>
      <c r="I4" s="25">
        <f>SUM(C7:C8)</f>
        <v>204.3</v>
      </c>
      <c r="J4" s="25">
        <f>SUM(D7:D8)</f>
        <v>567.5</v>
      </c>
      <c r="K4" s="26">
        <f t="shared" ref="K4:K10" si="0">I4/680.2</f>
        <v>0.30035283740076446</v>
      </c>
      <c r="L4" s="27">
        <f t="shared" ref="L4:L10" si="1">J4/1875</f>
        <v>0.30266666666666664</v>
      </c>
    </row>
    <row r="5" spans="1:12" x14ac:dyDescent="0.3">
      <c r="A5" s="28" t="s">
        <v>9</v>
      </c>
      <c r="B5" s="29" t="s">
        <v>12</v>
      </c>
      <c r="C5" s="30">
        <v>14.45</v>
      </c>
      <c r="D5" s="31">
        <v>97.5</v>
      </c>
      <c r="E5" s="32">
        <v>2.1243751837694797E-2</v>
      </c>
      <c r="F5" s="33">
        <v>5.1999999999999998E-2</v>
      </c>
      <c r="H5" s="24" t="s">
        <v>13</v>
      </c>
      <c r="I5" s="25">
        <f>C9</f>
        <v>52.199999999999996</v>
      </c>
      <c r="J5" s="25">
        <f>D9</f>
        <v>225</v>
      </c>
      <c r="K5" s="26">
        <f t="shared" si="0"/>
        <v>7.6742134666274608E-2</v>
      </c>
      <c r="L5" s="27">
        <f t="shared" si="1"/>
        <v>0.12</v>
      </c>
    </row>
    <row r="6" spans="1:12" x14ac:dyDescent="0.3">
      <c r="A6" s="34"/>
      <c r="B6" s="35" t="s">
        <v>14</v>
      </c>
      <c r="C6" s="36"/>
      <c r="D6" s="37"/>
      <c r="E6" s="38"/>
      <c r="F6" s="39"/>
      <c r="H6" s="8" t="s">
        <v>15</v>
      </c>
      <c r="I6" s="25">
        <f>SUM(C11:C14)</f>
        <v>74.55</v>
      </c>
      <c r="J6" s="25">
        <f>SUM(D11:D14)</f>
        <v>395</v>
      </c>
      <c r="K6" s="26">
        <f t="shared" si="0"/>
        <v>0.10960011761246691</v>
      </c>
      <c r="L6" s="27">
        <f t="shared" si="1"/>
        <v>0.21066666666666667</v>
      </c>
    </row>
    <row r="7" spans="1:12" x14ac:dyDescent="0.3">
      <c r="A7" s="34" t="s">
        <v>14</v>
      </c>
      <c r="B7" s="29" t="s">
        <v>16</v>
      </c>
      <c r="C7" s="30">
        <v>108.8</v>
      </c>
      <c r="D7" s="31">
        <v>297.5</v>
      </c>
      <c r="E7" s="32">
        <v>0.15995295501323142</v>
      </c>
      <c r="F7" s="33">
        <v>0.15866666666666668</v>
      </c>
      <c r="H7" s="8" t="s">
        <v>17</v>
      </c>
      <c r="I7" s="25">
        <f>SUM(C16:C17)</f>
        <v>8.5</v>
      </c>
      <c r="J7" s="25">
        <f>SUM(D16:D17)</f>
        <v>10</v>
      </c>
      <c r="K7" s="26">
        <f t="shared" si="0"/>
        <v>1.2496324610408702E-2</v>
      </c>
      <c r="L7" s="27">
        <f t="shared" si="1"/>
        <v>5.3333333333333332E-3</v>
      </c>
    </row>
    <row r="8" spans="1:12" x14ac:dyDescent="0.3">
      <c r="A8" s="34" t="s">
        <v>14</v>
      </c>
      <c r="B8" s="29" t="s">
        <v>18</v>
      </c>
      <c r="C8" s="30">
        <v>95.5</v>
      </c>
      <c r="D8" s="31">
        <v>270</v>
      </c>
      <c r="E8" s="32">
        <v>0.14039988238753309</v>
      </c>
      <c r="F8" s="33">
        <v>0.14399999999999999</v>
      </c>
      <c r="H8" s="8" t="s">
        <v>19</v>
      </c>
      <c r="I8" s="25">
        <f>SUM(C19:C20)</f>
        <v>12.75</v>
      </c>
      <c r="J8" s="25">
        <f>SUM(D19:D20)</f>
        <v>45.000000000000007</v>
      </c>
      <c r="K8" s="26">
        <f t="shared" si="0"/>
        <v>1.8744486915613055E-2</v>
      </c>
      <c r="L8" s="27">
        <f t="shared" si="1"/>
        <v>2.4000000000000004E-2</v>
      </c>
    </row>
    <row r="9" spans="1:12" x14ac:dyDescent="0.3">
      <c r="A9" s="40" t="s">
        <v>20</v>
      </c>
      <c r="B9" s="29" t="s">
        <v>20</v>
      </c>
      <c r="C9" s="30">
        <v>52.199999999999996</v>
      </c>
      <c r="D9" s="31">
        <v>225</v>
      </c>
      <c r="E9" s="32">
        <v>7.6742134666274622E-2</v>
      </c>
      <c r="F9" s="33">
        <v>0.12</v>
      </c>
      <c r="H9" s="8" t="s">
        <v>21</v>
      </c>
      <c r="I9" s="25">
        <f>C22</f>
        <v>163.4</v>
      </c>
      <c r="J9" s="25">
        <f>D22</f>
        <v>45</v>
      </c>
      <c r="K9" s="26">
        <f t="shared" si="0"/>
        <v>0.24022346368715083</v>
      </c>
      <c r="L9" s="27">
        <f t="shared" si="1"/>
        <v>2.4E-2</v>
      </c>
    </row>
    <row r="10" spans="1:12" x14ac:dyDescent="0.3">
      <c r="A10" s="34"/>
      <c r="B10" s="41" t="s">
        <v>15</v>
      </c>
      <c r="C10" s="42"/>
      <c r="D10" s="43"/>
      <c r="E10" s="44"/>
      <c r="F10" s="45"/>
      <c r="H10" s="8" t="s">
        <v>22</v>
      </c>
      <c r="I10" s="25">
        <f>SUM(C25:C29)+C23</f>
        <v>77.600000000000009</v>
      </c>
      <c r="J10" s="25">
        <f>SUM(D25:D29)+D23</f>
        <v>175</v>
      </c>
      <c r="K10" s="26">
        <f t="shared" si="0"/>
        <v>0.11408409291384887</v>
      </c>
      <c r="L10" s="27">
        <f t="shared" si="1"/>
        <v>9.3333333333333338E-2</v>
      </c>
    </row>
    <row r="11" spans="1:12" x14ac:dyDescent="0.3">
      <c r="A11" s="34" t="s">
        <v>15</v>
      </c>
      <c r="B11" s="46" t="s">
        <v>23</v>
      </c>
      <c r="C11" s="30">
        <v>4.55</v>
      </c>
      <c r="D11" s="31">
        <v>25</v>
      </c>
      <c r="E11" s="32">
        <v>6.6892090561599532E-3</v>
      </c>
      <c r="F11" s="33">
        <v>1.3333333333333334E-2</v>
      </c>
    </row>
    <row r="12" spans="1:12" x14ac:dyDescent="0.3">
      <c r="A12" s="34" t="s">
        <v>15</v>
      </c>
      <c r="B12" s="46" t="s">
        <v>24</v>
      </c>
      <c r="C12" s="30">
        <v>33.4</v>
      </c>
      <c r="D12" s="31">
        <v>170</v>
      </c>
      <c r="E12" s="32">
        <v>4.9103204939723616E-2</v>
      </c>
      <c r="F12" s="33">
        <v>9.0666666666666673E-2</v>
      </c>
    </row>
    <row r="13" spans="1:12" x14ac:dyDescent="0.3">
      <c r="A13" s="34" t="s">
        <v>15</v>
      </c>
      <c r="B13" s="46" t="s">
        <v>25</v>
      </c>
      <c r="C13" s="30">
        <v>3.85</v>
      </c>
      <c r="D13" s="31">
        <v>95</v>
      </c>
      <c r="E13" s="32">
        <v>5.6600999705968841E-3</v>
      </c>
      <c r="F13" s="33">
        <v>5.0666666666666665E-2</v>
      </c>
    </row>
    <row r="14" spans="1:12" x14ac:dyDescent="0.3">
      <c r="A14" s="34" t="s">
        <v>15</v>
      </c>
      <c r="B14" s="46" t="s">
        <v>26</v>
      </c>
      <c r="C14" s="30">
        <v>32.75</v>
      </c>
      <c r="D14" s="31">
        <v>105</v>
      </c>
      <c r="E14" s="32">
        <v>4.8147603645986477E-2</v>
      </c>
      <c r="F14" s="33">
        <v>5.6000000000000001E-2</v>
      </c>
    </row>
    <row r="15" spans="1:12" x14ac:dyDescent="0.3">
      <c r="A15" s="34"/>
      <c r="B15" s="47" t="s">
        <v>17</v>
      </c>
      <c r="C15" s="48"/>
      <c r="D15" s="49"/>
      <c r="E15" s="50"/>
      <c r="F15" s="51"/>
      <c r="I15" s="52"/>
      <c r="J15" s="52"/>
    </row>
    <row r="16" spans="1:12" x14ac:dyDescent="0.3">
      <c r="A16" s="34" t="s">
        <v>17</v>
      </c>
      <c r="B16" s="46" t="s">
        <v>27</v>
      </c>
      <c r="C16" s="30">
        <v>3.4</v>
      </c>
      <c r="D16" s="31">
        <v>5</v>
      </c>
      <c r="E16" s="32">
        <v>4.998529844163482E-3</v>
      </c>
      <c r="F16" s="33">
        <v>2.6666666666666666E-3</v>
      </c>
    </row>
    <row r="17" spans="1:6" x14ac:dyDescent="0.3">
      <c r="A17" s="34" t="s">
        <v>17</v>
      </c>
      <c r="B17" s="46" t="s">
        <v>28</v>
      </c>
      <c r="C17" s="30">
        <v>5.1000000000000005</v>
      </c>
      <c r="D17" s="31">
        <v>5</v>
      </c>
      <c r="E17" s="32">
        <v>7.4977947662452239E-3</v>
      </c>
      <c r="F17" s="33">
        <v>2.6666666666666666E-3</v>
      </c>
    </row>
    <row r="18" spans="1:6" x14ac:dyDescent="0.3">
      <c r="A18" s="34"/>
      <c r="B18" s="53" t="s">
        <v>29</v>
      </c>
      <c r="C18" s="54"/>
      <c r="D18" s="55"/>
      <c r="E18" s="56"/>
      <c r="F18" s="57"/>
    </row>
    <row r="19" spans="1:6" x14ac:dyDescent="0.3">
      <c r="A19" s="34" t="s">
        <v>19</v>
      </c>
      <c r="B19" s="46" t="s">
        <v>29</v>
      </c>
      <c r="C19" s="30">
        <v>2.3000000000000003</v>
      </c>
      <c r="D19" s="31">
        <v>15.000000000000002</v>
      </c>
      <c r="E19" s="32">
        <v>3.3813584239929442E-3</v>
      </c>
      <c r="F19" s="33">
        <v>8.0000000000000002E-3</v>
      </c>
    </row>
    <row r="20" spans="1:6" x14ac:dyDescent="0.3">
      <c r="A20" s="34" t="s">
        <v>19</v>
      </c>
      <c r="B20" s="46" t="s">
        <v>30</v>
      </c>
      <c r="C20" s="30">
        <v>10.45</v>
      </c>
      <c r="D20" s="31">
        <v>30.000000000000004</v>
      </c>
      <c r="E20" s="32">
        <v>1.5363128491620113E-2</v>
      </c>
      <c r="F20" s="33">
        <v>1.6E-2</v>
      </c>
    </row>
    <row r="21" spans="1:6" x14ac:dyDescent="0.3">
      <c r="A21" s="34"/>
      <c r="B21" s="58" t="s">
        <v>31</v>
      </c>
      <c r="C21" s="59"/>
      <c r="D21" s="60"/>
      <c r="E21" s="61"/>
      <c r="F21" s="62"/>
    </row>
    <row r="22" spans="1:6" x14ac:dyDescent="0.3">
      <c r="A22" s="34" t="s">
        <v>21</v>
      </c>
      <c r="B22" s="63" t="s">
        <v>21</v>
      </c>
      <c r="C22" s="64">
        <v>163.4</v>
      </c>
      <c r="D22" s="65">
        <v>45</v>
      </c>
      <c r="E22" s="66">
        <v>0.24022346368715086</v>
      </c>
      <c r="F22" s="67">
        <v>2.4E-2</v>
      </c>
    </row>
    <row r="23" spans="1:6" x14ac:dyDescent="0.3">
      <c r="A23" s="28" t="s">
        <v>22</v>
      </c>
      <c r="B23" s="29" t="s">
        <v>32</v>
      </c>
      <c r="C23" s="30">
        <v>15.400000000000002</v>
      </c>
      <c r="D23" s="31">
        <v>50</v>
      </c>
      <c r="E23" s="32">
        <v>2.264039988238754E-2</v>
      </c>
      <c r="F23" s="33">
        <v>2.6666666666666668E-2</v>
      </c>
    </row>
    <row r="24" spans="1:6" x14ac:dyDescent="0.3">
      <c r="A24" s="34"/>
      <c r="B24" s="68" t="s">
        <v>33</v>
      </c>
      <c r="C24" s="69"/>
      <c r="D24" s="70"/>
      <c r="E24" s="71"/>
      <c r="F24" s="69"/>
    </row>
    <row r="25" spans="1:6" x14ac:dyDescent="0.3">
      <c r="A25" s="28" t="s">
        <v>22</v>
      </c>
      <c r="B25" s="29" t="s">
        <v>34</v>
      </c>
      <c r="C25" s="30">
        <v>14.75</v>
      </c>
      <c r="D25" s="31">
        <v>70</v>
      </c>
      <c r="E25" s="32">
        <v>2.1684798588650397E-2</v>
      </c>
      <c r="F25" s="33">
        <v>3.7333333333333336E-2</v>
      </c>
    </row>
    <row r="26" spans="1:6" x14ac:dyDescent="0.3">
      <c r="A26" s="28" t="s">
        <v>22</v>
      </c>
      <c r="B26" s="29" t="s">
        <v>35</v>
      </c>
      <c r="C26" s="30">
        <v>6.85</v>
      </c>
      <c r="D26" s="31">
        <v>10</v>
      </c>
      <c r="E26" s="32">
        <v>1.0070567480152897E-2</v>
      </c>
      <c r="F26" s="33">
        <v>5.3333333333333332E-3</v>
      </c>
    </row>
    <row r="27" spans="1:6" x14ac:dyDescent="0.3">
      <c r="A27" s="28" t="s">
        <v>22</v>
      </c>
      <c r="B27" s="29" t="s">
        <v>36</v>
      </c>
      <c r="C27" s="30">
        <v>21.3</v>
      </c>
      <c r="D27" s="31">
        <v>5</v>
      </c>
      <c r="E27" s="32">
        <v>3.1314319317847693E-2</v>
      </c>
      <c r="F27" s="33">
        <v>2.6666666666666666E-3</v>
      </c>
    </row>
    <row r="28" spans="1:6" x14ac:dyDescent="0.3">
      <c r="A28" s="28" t="s">
        <v>22</v>
      </c>
      <c r="B28" s="29" t="s">
        <v>33</v>
      </c>
      <c r="C28" s="30">
        <v>4.3</v>
      </c>
      <c r="D28" s="31">
        <v>15.000000000000002</v>
      </c>
      <c r="E28" s="32">
        <v>6.3216700970302854E-3</v>
      </c>
      <c r="F28" s="33">
        <v>8.0000000000000002E-3</v>
      </c>
    </row>
    <row r="29" spans="1:6" x14ac:dyDescent="0.3">
      <c r="A29" s="28" t="s">
        <v>22</v>
      </c>
      <c r="B29" s="29" t="s">
        <v>37</v>
      </c>
      <c r="C29" s="30">
        <v>15</v>
      </c>
      <c r="D29" s="31">
        <v>25</v>
      </c>
      <c r="E29" s="32">
        <v>2.2052337547780066E-2</v>
      </c>
      <c r="F29" s="33">
        <v>1.3333333333333334E-2</v>
      </c>
    </row>
    <row r="30" spans="1:6" ht="15" thickBot="1" x14ac:dyDescent="0.35">
      <c r="B30" s="72"/>
      <c r="C30" s="73"/>
      <c r="D30" s="74"/>
      <c r="E30" s="75"/>
      <c r="F30" s="75"/>
    </row>
    <row r="31" spans="1:6" ht="16.2" thickTop="1" x14ac:dyDescent="0.3">
      <c r="B31" s="76" t="s">
        <v>38</v>
      </c>
      <c r="C31" s="77">
        <v>680.19999999999993</v>
      </c>
      <c r="D31" s="78">
        <v>1875</v>
      </c>
      <c r="E31" s="79"/>
      <c r="F31" s="79"/>
    </row>
  </sheetData>
  <mergeCells count="2">
    <mergeCell ref="C1:D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3" sqref="B13"/>
    </sheetView>
  </sheetViews>
  <sheetFormatPr defaultRowHeight="14.4" x14ac:dyDescent="0.3"/>
  <cols>
    <col min="1" max="1" width="27.6640625" customWidth="1"/>
    <col min="2" max="2" width="28.33203125" customWidth="1"/>
  </cols>
  <sheetData>
    <row r="1" spans="1:2" ht="28.8" x14ac:dyDescent="0.3">
      <c r="A1" s="80" t="s">
        <v>39</v>
      </c>
      <c r="B1" s="81" t="s">
        <v>40</v>
      </c>
    </row>
    <row r="2" spans="1:2" ht="57.6" x14ac:dyDescent="0.3">
      <c r="A2" s="80" t="s">
        <v>41</v>
      </c>
      <c r="B2" s="81" t="s">
        <v>42</v>
      </c>
    </row>
    <row r="3" spans="1:2" x14ac:dyDescent="0.3">
      <c r="A3" s="81" t="s">
        <v>43</v>
      </c>
      <c r="B3" s="81" t="s">
        <v>44</v>
      </c>
    </row>
    <row r="4" spans="1:2" ht="43.2" x14ac:dyDescent="0.3">
      <c r="A4" s="81" t="s">
        <v>45</v>
      </c>
      <c r="B4" s="81" t="s">
        <v>46</v>
      </c>
    </row>
    <row r="5" spans="1:2" ht="43.2" x14ac:dyDescent="0.3">
      <c r="A5" s="81" t="s">
        <v>47</v>
      </c>
      <c r="B5" s="81" t="s">
        <v>48</v>
      </c>
    </row>
    <row r="6" spans="1:2" x14ac:dyDescent="0.3">
      <c r="A6" s="81" t="s">
        <v>49</v>
      </c>
      <c r="B6" s="81" t="s">
        <v>50</v>
      </c>
    </row>
    <row r="7" spans="1:2" x14ac:dyDescent="0.3">
      <c r="A7" s="81" t="s">
        <v>51</v>
      </c>
      <c r="B7" s="81" t="s">
        <v>52</v>
      </c>
    </row>
    <row r="8" spans="1:2" ht="28.8" x14ac:dyDescent="0.3">
      <c r="A8" s="81" t="s">
        <v>53</v>
      </c>
      <c r="B8" s="81" t="s">
        <v>54</v>
      </c>
    </row>
    <row r="9" spans="1:2" ht="72" x14ac:dyDescent="0.3">
      <c r="A9" s="81" t="s">
        <v>55</v>
      </c>
      <c r="B9" s="8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WCC 2019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Chatterson</dc:creator>
  <cp:lastModifiedBy>Nicole Chatterson</cp:lastModifiedBy>
  <dcterms:created xsi:type="dcterms:W3CDTF">2020-08-21T08:19:12Z</dcterms:created>
  <dcterms:modified xsi:type="dcterms:W3CDTF">2020-08-21T08:20:34Z</dcterms:modified>
</cp:coreProperties>
</file>