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hat\Desktop\UHOS\UHOS Audits\Updated System-Wide\For Website\"/>
    </mc:Choice>
  </mc:AlternateContent>
  <bookViews>
    <workbookView xWindow="0" yWindow="0" windowWidth="23040" windowHeight="9636"/>
  </bookViews>
  <sheets>
    <sheet name="UHM 2017 Data" sheetId="1" r:id="rId1"/>
    <sheet name="UHM Meta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F34" i="1"/>
  <c r="E34" i="1"/>
  <c r="F33" i="1"/>
  <c r="E33" i="1"/>
  <c r="F32" i="1"/>
  <c r="E32" i="1"/>
  <c r="F31" i="1"/>
  <c r="E31" i="1"/>
  <c r="F29" i="1"/>
  <c r="E29" i="1"/>
  <c r="F28" i="1"/>
  <c r="E28" i="1"/>
  <c r="F26" i="1"/>
  <c r="E26" i="1"/>
  <c r="F25" i="1"/>
  <c r="E25" i="1"/>
  <c r="F23" i="1"/>
  <c r="E23" i="1"/>
  <c r="F22" i="1"/>
  <c r="E22" i="1"/>
  <c r="F20" i="1"/>
  <c r="E20" i="1"/>
  <c r="F19" i="1"/>
  <c r="E19" i="1"/>
  <c r="F18" i="1"/>
  <c r="E18" i="1"/>
  <c r="F17" i="1"/>
  <c r="E17" i="1"/>
  <c r="F16" i="1"/>
  <c r="E16" i="1"/>
  <c r="F15" i="1"/>
  <c r="E15" i="1"/>
  <c r="F13" i="1"/>
  <c r="E13" i="1"/>
  <c r="F12" i="1"/>
  <c r="E12" i="1"/>
  <c r="F11" i="1"/>
  <c r="E11" i="1"/>
  <c r="L10" i="1"/>
  <c r="J10" i="1"/>
  <c r="I10" i="1"/>
  <c r="K10" i="1" s="1"/>
  <c r="L9" i="1"/>
  <c r="J9" i="1"/>
  <c r="I9" i="1"/>
  <c r="K9" i="1" s="1"/>
  <c r="F9" i="1"/>
  <c r="E9" i="1"/>
  <c r="K8" i="1"/>
  <c r="J8" i="1"/>
  <c r="L8" i="1" s="1"/>
  <c r="I8" i="1"/>
  <c r="F8" i="1"/>
  <c r="E8" i="1"/>
  <c r="L7" i="1"/>
  <c r="J7" i="1"/>
  <c r="I7" i="1"/>
  <c r="K7" i="1" s="1"/>
  <c r="F7" i="1"/>
  <c r="E7" i="1"/>
  <c r="K6" i="1"/>
  <c r="J6" i="1"/>
  <c r="L6" i="1" s="1"/>
  <c r="I6" i="1"/>
  <c r="F6" i="1"/>
  <c r="E6" i="1"/>
  <c r="L5" i="1"/>
  <c r="J5" i="1"/>
  <c r="I5" i="1"/>
  <c r="K5" i="1" s="1"/>
  <c r="F5" i="1"/>
  <c r="E5" i="1"/>
  <c r="K4" i="1"/>
  <c r="J4" i="1"/>
  <c r="L4" i="1" s="1"/>
  <c r="I4" i="1"/>
  <c r="F4" i="1"/>
  <c r="E4" i="1"/>
  <c r="L3" i="1"/>
  <c r="J3" i="1"/>
  <c r="I3" i="1"/>
  <c r="K3" i="1" s="1"/>
</calcChain>
</file>

<file path=xl/sharedStrings.xml><?xml version="1.0" encoding="utf-8"?>
<sst xmlns="http://schemas.openxmlformats.org/spreadsheetml/2006/main" count="102" uniqueCount="65">
  <si>
    <t xml:space="preserve">UHM 2017 Audit </t>
  </si>
  <si>
    <t>Total</t>
  </si>
  <si>
    <t>% Total</t>
  </si>
  <si>
    <r>
      <rPr>
        <b/>
        <sz val="11"/>
        <color theme="1"/>
        <rFont val="Calibri"/>
        <family val="2"/>
        <scheme val="minor"/>
      </rPr>
      <t>Parent Category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Summary</t>
    </r>
  </si>
  <si>
    <t>Parent Category</t>
  </si>
  <si>
    <t>Sub-Category</t>
  </si>
  <si>
    <t xml:space="preserve">Weight (lbs.) </t>
  </si>
  <si>
    <t>Vol. (gal.)</t>
  </si>
  <si>
    <t>Items of Interest</t>
  </si>
  <si>
    <t>Take-Out Food and Drink</t>
  </si>
  <si>
    <t>Starbucks cups</t>
  </si>
  <si>
    <t>Paper and Cardboard</t>
  </si>
  <si>
    <t>Plastic to-go cups</t>
  </si>
  <si>
    <t>Paper Towels</t>
  </si>
  <si>
    <t>Wax paper cups</t>
  </si>
  <si>
    <t>Plastic</t>
  </si>
  <si>
    <t>Compostable to-go (cups, utensils and boxes)</t>
  </si>
  <si>
    <t>Glass</t>
  </si>
  <si>
    <t>Disposable utensils (chopticks, plastic utensils)</t>
  </si>
  <si>
    <t>Metal</t>
  </si>
  <si>
    <t>Straws</t>
  </si>
  <si>
    <t>Food and Napkins</t>
  </si>
  <si>
    <t>Paper</t>
  </si>
  <si>
    <t>Misc./All Other</t>
  </si>
  <si>
    <t>Recyclable Paper</t>
  </si>
  <si>
    <t>Non-Recyclable Paper</t>
  </si>
  <si>
    <t>Paper towels</t>
  </si>
  <si>
    <t xml:space="preserve"> Non-HI 5 plastic containers (1 &amp; 2s)</t>
  </si>
  <si>
    <t>HI-5 plastic containers (1 &amp; 2s)</t>
  </si>
  <si>
    <t>Food wrappers (chip bags, bar wrappers, ziplocks)</t>
  </si>
  <si>
    <t xml:space="preserve">Plastic food containers </t>
  </si>
  <si>
    <t>Styrofoam</t>
  </si>
  <si>
    <t>Other plastic</t>
  </si>
  <si>
    <t>Non-HI-5 Glass</t>
  </si>
  <si>
    <t>HI-5 Glass Bottles and Containers</t>
  </si>
  <si>
    <t>Metals</t>
  </si>
  <si>
    <t>Non-recyclable metal</t>
  </si>
  <si>
    <t>Recyclable metals ( aluminum, pineapple,  coconut h20)</t>
  </si>
  <si>
    <t>Organics</t>
  </si>
  <si>
    <t>Green Waste</t>
  </si>
  <si>
    <t>Misc.</t>
  </si>
  <si>
    <t>Household Hazardous Waste (HHW)</t>
  </si>
  <si>
    <t>Mixed Residue</t>
  </si>
  <si>
    <t>Liquids</t>
  </si>
  <si>
    <t>Office/school supplies</t>
  </si>
  <si>
    <t>All electronics</t>
  </si>
  <si>
    <t>TOTAL WASTE AUDITED</t>
  </si>
  <si>
    <t>Date(s) of audit</t>
  </si>
  <si>
    <t>2 days; October 19 and 20, 2017</t>
  </si>
  <si>
    <t>Lead Organizer(S)</t>
  </si>
  <si>
    <t xml:space="preserve"> Navin Tagore (Student and Waste Fellow with UHOS) navintag@hawaii.edu ), Nicole Chatterson (Living Lab Coordinator at UHOS, nchatter@hawaii.edu)</t>
  </si>
  <si>
    <t>Primary data recorder(s)</t>
  </si>
  <si>
    <t>Navin Tagore, Nicole Chatterson, Jennifer Milholen (Kōkua Hawaiʻi Foundation employee)</t>
  </si>
  <si>
    <t xml:space="preserve"> Staff/Faculty Advisor(s)</t>
  </si>
  <si>
    <t>Nicole Chatterson, Roxanne Adams (Dir. Of Buildings and Grounds Management at UH Mānoa, admasrox@hawaii.edu)</t>
  </si>
  <si>
    <t>Lead organization, department, or office</t>
  </si>
  <si>
    <t xml:space="preserve">UH System Office of Sustainability </t>
  </si>
  <si>
    <t>Number of buildings audited</t>
  </si>
  <si>
    <t>3 buildings audited.</t>
  </si>
  <si>
    <t>Description of Building Audited (if relevant)</t>
  </si>
  <si>
    <t>Queen Liliʻuokalani Center, Shidler/Bus Ad Complex, Architecture Building</t>
  </si>
  <si>
    <t>Number of volunteers at the audit</t>
  </si>
  <si>
    <t>25 volunteers at the audit</t>
  </si>
  <si>
    <t>Other notes</t>
  </si>
  <si>
    <t>Centralized audit, waste was brought to one location from selected buildings for sorting with the help of the Buildings and Grounds Management Team. Selected buildings were chosen because they represented a variety of uses (classroom and adminstrative). Labs were avoided out of concern for biohazards and chemical exposre. Restroom trash bags were not opened.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</si>
</sst>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AEABAB"/>
        <bgColor rgb="FFAEABAB"/>
      </patternFill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Font="1" applyAlignment="1"/>
    <xf numFmtId="0" fontId="2" fillId="0" borderId="1" xfId="0" applyFont="1" applyFill="1" applyBorder="1" applyAlignment="1"/>
    <xf numFmtId="0" fontId="4" fillId="0" borderId="2" xfId="0" applyFont="1" applyFill="1" applyBorder="1" applyAlignment="1"/>
    <xf numFmtId="0" fontId="2" fillId="0" borderId="3" xfId="0" applyFont="1" applyFill="1" applyBorder="1" applyAlignment="1"/>
    <xf numFmtId="0" fontId="4" fillId="0" borderId="1" xfId="0" applyFont="1" applyFill="1" applyBorder="1" applyAlignment="1"/>
    <xf numFmtId="0" fontId="0" fillId="0" borderId="1" xfId="0" applyFont="1" applyBorder="1" applyAlignme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6" fillId="2" borderId="5" xfId="0" applyFont="1" applyFill="1" applyBorder="1" applyAlignment="1"/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0" borderId="1" xfId="0" applyFont="1" applyBorder="1" applyAlignment="1"/>
    <xf numFmtId="2" fontId="0" fillId="0" borderId="1" xfId="0" applyNumberFormat="1" applyFont="1" applyBorder="1" applyAlignment="1"/>
    <xf numFmtId="2" fontId="0" fillId="0" borderId="2" xfId="0" applyNumberFormat="1" applyFont="1" applyBorder="1" applyAlignment="1"/>
    <xf numFmtId="10" fontId="0" fillId="0" borderId="3" xfId="2" applyNumberFormat="1" applyFont="1" applyBorder="1" applyAlignment="1"/>
    <xf numFmtId="10" fontId="0" fillId="0" borderId="1" xfId="2" applyNumberFormat="1" applyFont="1" applyBorder="1" applyAlignment="1"/>
    <xf numFmtId="0" fontId="0" fillId="0" borderId="1" xfId="0" applyFont="1" applyBorder="1"/>
    <xf numFmtId="0" fontId="0" fillId="0" borderId="8" xfId="0" applyFont="1" applyBorder="1" applyAlignment="1"/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10" fontId="0" fillId="0" borderId="7" xfId="2" applyNumberFormat="1" applyFont="1" applyBorder="1" applyAlignment="1">
      <alignment horizontal="right"/>
    </xf>
    <xf numFmtId="10" fontId="0" fillId="0" borderId="1" xfId="2" applyNumberFormat="1" applyFont="1" applyBorder="1" applyAlignment="1">
      <alignment horizontal="right"/>
    </xf>
    <xf numFmtId="10" fontId="0" fillId="0" borderId="9" xfId="2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0" fontId="0" fillId="0" borderId="11" xfId="2" applyNumberFormat="1" applyFont="1" applyBorder="1" applyAlignment="1">
      <alignment horizontal="right"/>
    </xf>
    <xf numFmtId="0" fontId="2" fillId="0" borderId="1" xfId="0" applyFont="1" applyFill="1" applyBorder="1" applyAlignment="1"/>
    <xf numFmtId="10" fontId="0" fillId="0" borderId="12" xfId="2" applyNumberFormat="1" applyFont="1" applyBorder="1" applyAlignment="1">
      <alignment horizontal="right"/>
    </xf>
    <xf numFmtId="0" fontId="6" fillId="3" borderId="8" xfId="0" applyFont="1" applyFill="1" applyBorder="1" applyAlignment="1"/>
    <xf numFmtId="2" fontId="6" fillId="3" borderId="5" xfId="0" applyNumberFormat="1" applyFont="1" applyFill="1" applyBorder="1"/>
    <xf numFmtId="2" fontId="6" fillId="3" borderId="6" xfId="0" applyNumberFormat="1" applyFont="1" applyFill="1" applyBorder="1"/>
    <xf numFmtId="2" fontId="6" fillId="3" borderId="10" xfId="0" applyNumberFormat="1" applyFont="1" applyFill="1" applyBorder="1"/>
    <xf numFmtId="0" fontId="6" fillId="3" borderId="1" xfId="0" applyFont="1" applyFill="1" applyBorder="1"/>
    <xf numFmtId="0" fontId="0" fillId="0" borderId="0" xfId="0" applyFont="1" applyFill="1" applyBorder="1" applyAlignment="1"/>
    <xf numFmtId="2" fontId="0" fillId="0" borderId="0" xfId="0" applyNumberFormat="1" applyFont="1" applyAlignment="1"/>
    <xf numFmtId="0" fontId="6" fillId="0" borderId="0" xfId="0" applyFont="1" applyFill="1" applyBorder="1"/>
    <xf numFmtId="0" fontId="6" fillId="4" borderId="8" xfId="0" applyFont="1" applyFill="1" applyBorder="1" applyAlignment="1"/>
    <xf numFmtId="2" fontId="6" fillId="4" borderId="5" xfId="0" applyNumberFormat="1" applyFont="1" applyFill="1" applyBorder="1"/>
    <xf numFmtId="2" fontId="6" fillId="4" borderId="6" xfId="0" applyNumberFormat="1" applyFont="1" applyFill="1" applyBorder="1"/>
    <xf numFmtId="2" fontId="6" fillId="4" borderId="10" xfId="0" applyNumberFormat="1" applyFont="1" applyFill="1" applyBorder="1"/>
    <xf numFmtId="0" fontId="6" fillId="4" borderId="1" xfId="0" applyFont="1" applyFill="1" applyBorder="1"/>
    <xf numFmtId="0" fontId="6" fillId="5" borderId="8" xfId="0" applyFont="1" applyFill="1" applyBorder="1" applyAlignment="1"/>
    <xf numFmtId="2" fontId="6" fillId="5" borderId="5" xfId="0" applyNumberFormat="1" applyFont="1" applyFill="1" applyBorder="1"/>
    <xf numFmtId="2" fontId="6" fillId="5" borderId="6" xfId="0" applyNumberFormat="1" applyFont="1" applyFill="1" applyBorder="1"/>
    <xf numFmtId="2" fontId="6" fillId="5" borderId="10" xfId="0" applyNumberFormat="1" applyFont="1" applyFill="1" applyBorder="1"/>
    <xf numFmtId="0" fontId="6" fillId="5" borderId="1" xfId="0" applyFont="1" applyFill="1" applyBorder="1"/>
    <xf numFmtId="2" fontId="0" fillId="0" borderId="6" xfId="0" applyNumberFormat="1" applyFont="1" applyBorder="1"/>
    <xf numFmtId="0" fontId="6" fillId="6" borderId="8" xfId="0" applyFont="1" applyFill="1" applyBorder="1" applyAlignment="1"/>
    <xf numFmtId="2" fontId="6" fillId="6" borderId="5" xfId="0" applyNumberFormat="1" applyFont="1" applyFill="1" applyBorder="1"/>
    <xf numFmtId="2" fontId="6" fillId="6" borderId="6" xfId="0" applyNumberFormat="1" applyFont="1" applyFill="1" applyBorder="1"/>
    <xf numFmtId="10" fontId="6" fillId="6" borderId="10" xfId="2" applyNumberFormat="1" applyFont="1" applyFill="1" applyBorder="1"/>
    <xf numFmtId="10" fontId="6" fillId="6" borderId="1" xfId="2" applyNumberFormat="1" applyFont="1" applyFill="1" applyBorder="1"/>
    <xf numFmtId="2" fontId="0" fillId="0" borderId="5" xfId="0" applyNumberFormat="1" applyFont="1" applyFill="1" applyBorder="1"/>
    <xf numFmtId="2" fontId="0" fillId="0" borderId="6" xfId="0" applyNumberFormat="1" applyFont="1" applyFill="1" applyBorder="1"/>
    <xf numFmtId="0" fontId="7" fillId="7" borderId="8" xfId="0" applyFont="1" applyFill="1" applyBorder="1" applyAlignment="1"/>
    <xf numFmtId="2" fontId="7" fillId="7" borderId="5" xfId="0" applyNumberFormat="1" applyFont="1" applyFill="1" applyBorder="1"/>
    <xf numFmtId="2" fontId="7" fillId="7" borderId="6" xfId="0" applyNumberFormat="1" applyFont="1" applyFill="1" applyBorder="1"/>
    <xf numFmtId="10" fontId="7" fillId="7" borderId="10" xfId="2" applyNumberFormat="1" applyFont="1" applyFill="1" applyBorder="1"/>
    <xf numFmtId="10" fontId="7" fillId="7" borderId="1" xfId="2" applyNumberFormat="1" applyFont="1" applyFill="1" applyBorder="1"/>
    <xf numFmtId="0" fontId="6" fillId="8" borderId="8" xfId="0" applyFont="1" applyFill="1" applyBorder="1" applyAlignment="1">
      <alignment vertical="top"/>
    </xf>
    <xf numFmtId="2" fontId="6" fillId="8" borderId="5" xfId="0" applyNumberFormat="1" applyFont="1" applyFill="1" applyBorder="1" applyAlignment="1">
      <alignment horizontal="left" vertical="top"/>
    </xf>
    <xf numFmtId="2" fontId="6" fillId="8" borderId="6" xfId="0" applyNumberFormat="1" applyFont="1" applyFill="1" applyBorder="1" applyAlignment="1">
      <alignment horizontal="left" vertical="top"/>
    </xf>
    <xf numFmtId="10" fontId="6" fillId="8" borderId="10" xfId="2" applyNumberFormat="1" applyFont="1" applyFill="1" applyBorder="1" applyAlignment="1">
      <alignment horizontal="left" vertical="top"/>
    </xf>
    <xf numFmtId="10" fontId="6" fillId="8" borderId="1" xfId="2" applyNumberFormat="1" applyFont="1" applyFill="1" applyBorder="1" applyAlignment="1">
      <alignment horizontal="left" vertical="top"/>
    </xf>
    <xf numFmtId="0" fontId="8" fillId="0" borderId="8" xfId="0" applyFont="1" applyBorder="1" applyAlignment="1"/>
    <xf numFmtId="2" fontId="8" fillId="0" borderId="5" xfId="0" applyNumberFormat="1" applyFont="1" applyFill="1" applyBorder="1"/>
    <xf numFmtId="2" fontId="8" fillId="0" borderId="6" xfId="0" applyNumberFormat="1" applyFont="1" applyFill="1" applyBorder="1"/>
    <xf numFmtId="2" fontId="8" fillId="0" borderId="5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5" xfId="0" applyFont="1" applyBorder="1"/>
    <xf numFmtId="0" fontId="9" fillId="0" borderId="10" xfId="0" applyFont="1" applyBorder="1"/>
    <xf numFmtId="0" fontId="10" fillId="9" borderId="13" xfId="0" applyFont="1" applyFill="1" applyBorder="1" applyAlignment="1">
      <alignment horizontal="right" wrapText="1"/>
    </xf>
    <xf numFmtId="2" fontId="10" fillId="9" borderId="13" xfId="0" applyNumberFormat="1" applyFont="1" applyFill="1" applyBorder="1"/>
    <xf numFmtId="43" fontId="10" fillId="9" borderId="13" xfId="1" applyFont="1" applyFill="1" applyBorder="1"/>
    <xf numFmtId="0" fontId="11" fillId="0" borderId="0" xfId="0" applyFont="1" applyFill="1" applyBorder="1" applyAlignment="1">
      <alignment horizontal="right" wrapText="1"/>
    </xf>
    <xf numFmtId="0" fontId="12" fillId="0" borderId="0" xfId="0" applyFont="1" applyFill="1" applyBorder="1"/>
    <xf numFmtId="0" fontId="9" fillId="0" borderId="0" xfId="0" applyFont="1" applyAlignment="1"/>
    <xf numFmtId="0" fontId="0" fillId="0" borderId="0" xfId="0" applyFont="1" applyFill="1" applyAlignment="1"/>
    <xf numFmtId="0" fontId="0" fillId="0" borderId="1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A27" sqref="A27"/>
    </sheetView>
  </sheetViews>
  <sheetFormatPr defaultColWidth="8.88671875" defaultRowHeight="14.4" x14ac:dyDescent="0.3"/>
  <cols>
    <col min="1" max="1" width="24.44140625" style="2" customWidth="1"/>
    <col min="2" max="2" width="49.44140625" style="2" customWidth="1"/>
    <col min="3" max="3" width="12.44140625" style="2" customWidth="1"/>
    <col min="4" max="4" width="10.109375" style="2" bestFit="1" customWidth="1"/>
    <col min="5" max="5" width="11.88671875" style="2" customWidth="1"/>
    <col min="6" max="6" width="12.5546875" style="2" bestFit="1" customWidth="1"/>
    <col min="7" max="7" width="8.88671875" style="2"/>
    <col min="8" max="8" width="24.77734375" style="2" customWidth="1"/>
    <col min="9" max="9" width="13.21875" style="2" customWidth="1"/>
    <col min="10" max="10" width="11.88671875" style="2" customWidth="1"/>
    <col min="11" max="11" width="13.21875" style="2" customWidth="1"/>
    <col min="12" max="12" width="11.109375" style="2" customWidth="1"/>
    <col min="13" max="16384" width="8.88671875" style="2"/>
  </cols>
  <sheetData>
    <row r="1" spans="1:12" ht="18" x14ac:dyDescent="0.35">
      <c r="A1" s="1" t="s">
        <v>0</v>
      </c>
      <c r="C1" s="3" t="s">
        <v>1</v>
      </c>
      <c r="D1" s="4"/>
      <c r="E1" s="5" t="s">
        <v>2</v>
      </c>
      <c r="F1" s="6"/>
      <c r="H1" s="7" t="s">
        <v>3</v>
      </c>
      <c r="I1" s="3" t="s">
        <v>1</v>
      </c>
      <c r="J1" s="4"/>
      <c r="K1" s="5" t="s">
        <v>2</v>
      </c>
      <c r="L1" s="6"/>
    </row>
    <row r="2" spans="1:12" x14ac:dyDescent="0.3">
      <c r="A2" s="8" t="s">
        <v>4</v>
      </c>
      <c r="B2" s="9" t="s">
        <v>5</v>
      </c>
      <c r="C2" s="10" t="s">
        <v>6</v>
      </c>
      <c r="D2" s="11" t="s">
        <v>7</v>
      </c>
      <c r="E2" s="12" t="s">
        <v>6</v>
      </c>
      <c r="F2" s="10" t="s">
        <v>7</v>
      </c>
      <c r="H2" s="7"/>
      <c r="I2" s="10" t="s">
        <v>6</v>
      </c>
      <c r="J2" s="11" t="s">
        <v>7</v>
      </c>
      <c r="K2" s="13" t="s">
        <v>6</v>
      </c>
      <c r="L2" s="10" t="s">
        <v>7</v>
      </c>
    </row>
    <row r="3" spans="1:12" x14ac:dyDescent="0.3">
      <c r="B3" s="14" t="s">
        <v>8</v>
      </c>
      <c r="C3" s="15"/>
      <c r="D3" s="16"/>
      <c r="E3" s="17"/>
      <c r="F3" s="18"/>
      <c r="H3" s="19" t="s">
        <v>9</v>
      </c>
      <c r="I3" s="20">
        <f>SUM(C4:C9)</f>
        <v>77.25</v>
      </c>
      <c r="J3" s="21">
        <f>SUM(D4:D9)</f>
        <v>379.25</v>
      </c>
      <c r="K3" s="22">
        <f>I3/596.46</f>
        <v>0.1295141333869832</v>
      </c>
      <c r="L3" s="23">
        <f>J3/1769.08</f>
        <v>0.21437696429782713</v>
      </c>
    </row>
    <row r="4" spans="1:12" x14ac:dyDescent="0.3">
      <c r="A4" s="24" t="s">
        <v>9</v>
      </c>
      <c r="B4" s="25" t="s">
        <v>10</v>
      </c>
      <c r="C4" s="26">
        <v>13.15</v>
      </c>
      <c r="D4" s="27">
        <v>79.75</v>
      </c>
      <c r="E4" s="28">
        <f>C4/C37</f>
        <v>2.2046705484516177E-2</v>
      </c>
      <c r="F4" s="29">
        <f>D4/D37</f>
        <v>4.5080055961448776E-2</v>
      </c>
      <c r="H4" s="19" t="s">
        <v>11</v>
      </c>
      <c r="I4" s="20">
        <f>SUM(C11:C12)</f>
        <v>117.75</v>
      </c>
      <c r="J4" s="21">
        <f>SUM(D11:D12)</f>
        <v>291.5</v>
      </c>
      <c r="K4" s="22">
        <f t="shared" ref="K4:K10" si="0">I4/596.46</f>
        <v>0.19741474700734332</v>
      </c>
      <c r="L4" s="23">
        <f t="shared" ref="L4:L10" si="1">J4/1769.08</f>
        <v>0.16477491125330682</v>
      </c>
    </row>
    <row r="5" spans="1:12" x14ac:dyDescent="0.3">
      <c r="A5" s="24" t="s">
        <v>9</v>
      </c>
      <c r="B5" s="25" t="s">
        <v>12</v>
      </c>
      <c r="C5" s="26">
        <v>9.75</v>
      </c>
      <c r="D5" s="27">
        <v>82.5</v>
      </c>
      <c r="E5" s="30">
        <f>C5/C37</f>
        <v>1.6346416613994882E-2</v>
      </c>
      <c r="F5" s="29">
        <f>D5/D37</f>
        <v>4.6634540649774597E-2</v>
      </c>
      <c r="H5" s="19" t="s">
        <v>13</v>
      </c>
      <c r="I5" s="20">
        <f>SUM(C13)</f>
        <v>97.65</v>
      </c>
      <c r="J5" s="21">
        <f>SUM(D13)</f>
        <v>354.75</v>
      </c>
      <c r="K5" s="22">
        <f t="shared" si="0"/>
        <v>0.16371592395131274</v>
      </c>
      <c r="L5" s="23">
        <f t="shared" si="1"/>
        <v>0.20052795803468471</v>
      </c>
    </row>
    <row r="6" spans="1:12" x14ac:dyDescent="0.3">
      <c r="A6" s="24" t="s">
        <v>9</v>
      </c>
      <c r="B6" s="25" t="s">
        <v>14</v>
      </c>
      <c r="C6" s="26">
        <v>9.6000000000000014</v>
      </c>
      <c r="D6" s="31">
        <v>71.5</v>
      </c>
      <c r="E6" s="32">
        <f>C6/C37</f>
        <v>1.6094933281471886E-2</v>
      </c>
      <c r="F6" s="29">
        <f>D6/D37</f>
        <v>4.0416601896471317E-2</v>
      </c>
      <c r="H6" s="33" t="s">
        <v>15</v>
      </c>
      <c r="I6" s="20">
        <f>SUM(C15:C20)</f>
        <v>121.9</v>
      </c>
      <c r="J6" s="21">
        <f>SUM(D15:D20)</f>
        <v>566.5</v>
      </c>
      <c r="K6" s="22">
        <f t="shared" si="0"/>
        <v>0.204372464205479</v>
      </c>
      <c r="L6" s="23">
        <f t="shared" si="1"/>
        <v>0.32022294073755853</v>
      </c>
    </row>
    <row r="7" spans="1:12" x14ac:dyDescent="0.3">
      <c r="A7" s="24" t="s">
        <v>9</v>
      </c>
      <c r="B7" s="25" t="s">
        <v>16</v>
      </c>
      <c r="C7" s="26">
        <v>33.299999999999997</v>
      </c>
      <c r="D7" s="27">
        <v>126.5</v>
      </c>
      <c r="E7" s="34">
        <f>C7/C37</f>
        <v>5.5829299820105593E-2</v>
      </c>
      <c r="F7" s="29">
        <f>D7/D37</f>
        <v>7.1506295662987718E-2</v>
      </c>
      <c r="H7" s="33" t="s">
        <v>17</v>
      </c>
      <c r="I7" s="20">
        <f>SUM(C22:C23)</f>
        <v>7.4499999999999993</v>
      </c>
      <c r="J7" s="21">
        <f>SUM(D22:D23)</f>
        <v>8.8000000000000007</v>
      </c>
      <c r="K7" s="22">
        <f t="shared" si="0"/>
        <v>1.2490359789424268E-2</v>
      </c>
      <c r="L7" s="23">
        <f t="shared" si="1"/>
        <v>4.9743369434960549E-3</v>
      </c>
    </row>
    <row r="8" spans="1:12" x14ac:dyDescent="0.3">
      <c r="A8" s="24" t="s">
        <v>9</v>
      </c>
      <c r="B8" s="25" t="s">
        <v>18</v>
      </c>
      <c r="C8" s="26">
        <v>9.1000000000000014</v>
      </c>
      <c r="D8" s="27">
        <v>12.75</v>
      </c>
      <c r="E8" s="28">
        <f>C8/C37</f>
        <v>1.5256655506395225E-2</v>
      </c>
      <c r="F8" s="29">
        <f>D8/D37</f>
        <v>7.2071562822378929E-3</v>
      </c>
      <c r="H8" s="33" t="s">
        <v>19</v>
      </c>
      <c r="I8" s="20">
        <f>SUM(C25:C26)</f>
        <v>5.05</v>
      </c>
      <c r="J8" s="21">
        <f>SUM(D25:D26)</f>
        <v>27.5</v>
      </c>
      <c r="K8" s="22">
        <f t="shared" si="0"/>
        <v>8.4666197230325573E-3</v>
      </c>
      <c r="L8" s="23">
        <f t="shared" si="1"/>
        <v>1.554480294842517E-2</v>
      </c>
    </row>
    <row r="9" spans="1:12" x14ac:dyDescent="0.3">
      <c r="A9" s="24" t="s">
        <v>9</v>
      </c>
      <c r="B9" s="25" t="s">
        <v>20</v>
      </c>
      <c r="C9" s="26">
        <v>2.3500000000000005</v>
      </c>
      <c r="D9" s="27">
        <v>6.25</v>
      </c>
      <c r="E9" s="28">
        <f>C9/C37</f>
        <v>3.9399055428603058E-3</v>
      </c>
      <c r="F9" s="29">
        <f>D9/D37</f>
        <v>3.5329197461950452E-3</v>
      </c>
      <c r="H9" s="33" t="s">
        <v>21</v>
      </c>
      <c r="I9" s="20">
        <f>C28</f>
        <v>134.85</v>
      </c>
      <c r="J9" s="21">
        <f>D28</f>
        <v>121</v>
      </c>
      <c r="K9" s="22">
        <f t="shared" si="0"/>
        <v>0.22608389498038425</v>
      </c>
      <c r="L9" s="23">
        <f t="shared" si="1"/>
        <v>6.8397132973070748E-2</v>
      </c>
    </row>
    <row r="10" spans="1:12" x14ac:dyDescent="0.3">
      <c r="A10" s="7"/>
      <c r="B10" s="35" t="s">
        <v>22</v>
      </c>
      <c r="C10" s="36"/>
      <c r="D10" s="37"/>
      <c r="E10" s="38"/>
      <c r="F10" s="39"/>
      <c r="H10" s="33" t="s">
        <v>23</v>
      </c>
      <c r="I10" s="20">
        <f>SUM(C31:C35,C29)</f>
        <v>34.561</v>
      </c>
      <c r="J10" s="21">
        <f>SUM(D31:D35,D29)</f>
        <v>19.774999999999999</v>
      </c>
      <c r="K10" s="22">
        <f t="shared" si="0"/>
        <v>5.7943533514401631E-2</v>
      </c>
      <c r="L10" s="23">
        <f t="shared" si="1"/>
        <v>1.1178126483822099E-2</v>
      </c>
    </row>
    <row r="11" spans="1:12" x14ac:dyDescent="0.3">
      <c r="A11" s="7" t="s">
        <v>22</v>
      </c>
      <c r="B11" s="25" t="s">
        <v>24</v>
      </c>
      <c r="C11" s="26">
        <v>59.5</v>
      </c>
      <c r="D11" s="27">
        <v>137.5</v>
      </c>
      <c r="E11" s="28">
        <f>C11/C37</f>
        <v>9.9755055234122619E-2</v>
      </c>
      <c r="F11" s="29">
        <f>D11/D37</f>
        <v>7.7724234416290991E-2</v>
      </c>
      <c r="H11" s="40"/>
    </row>
    <row r="12" spans="1:12" x14ac:dyDescent="0.3">
      <c r="A12" s="7" t="s">
        <v>22</v>
      </c>
      <c r="B12" s="25" t="s">
        <v>25</v>
      </c>
      <c r="C12" s="26">
        <v>58.25</v>
      </c>
      <c r="D12" s="27">
        <v>154</v>
      </c>
      <c r="E12" s="28">
        <f>C12/C37</f>
        <v>9.7659360796430963E-2</v>
      </c>
      <c r="F12" s="29">
        <f>D12/D37</f>
        <v>8.7051142546245922E-2</v>
      </c>
      <c r="H12" s="40"/>
      <c r="I12" s="41"/>
      <c r="J12" s="41"/>
    </row>
    <row r="13" spans="1:12" x14ac:dyDescent="0.3">
      <c r="A13" s="7" t="s">
        <v>13</v>
      </c>
      <c r="B13" s="25" t="s">
        <v>26</v>
      </c>
      <c r="C13" s="26">
        <v>97.65</v>
      </c>
      <c r="D13" s="27">
        <v>354.75</v>
      </c>
      <c r="E13" s="28">
        <f>C13/C37</f>
        <v>0.16371564947247183</v>
      </c>
      <c r="F13" s="29">
        <f>D13/D37</f>
        <v>0.20052852479403077</v>
      </c>
      <c r="H13" s="42"/>
    </row>
    <row r="14" spans="1:12" x14ac:dyDescent="0.3">
      <c r="A14" s="7"/>
      <c r="B14" s="43" t="s">
        <v>15</v>
      </c>
      <c r="C14" s="44"/>
      <c r="D14" s="45"/>
      <c r="E14" s="46"/>
      <c r="F14" s="47"/>
      <c r="H14" s="40"/>
    </row>
    <row r="15" spans="1:12" x14ac:dyDescent="0.3">
      <c r="A15" s="7" t="s">
        <v>15</v>
      </c>
      <c r="B15" s="25" t="s">
        <v>27</v>
      </c>
      <c r="C15" s="26">
        <v>2</v>
      </c>
      <c r="D15" s="27">
        <v>2.75</v>
      </c>
      <c r="E15" s="28">
        <f>C15/C37</f>
        <v>3.3531111003066425E-3</v>
      </c>
      <c r="F15" s="29">
        <f>D15/D37</f>
        <v>1.55448468832582E-3</v>
      </c>
      <c r="H15" s="40"/>
    </row>
    <row r="16" spans="1:12" x14ac:dyDescent="0.3">
      <c r="A16" s="7" t="s">
        <v>15</v>
      </c>
      <c r="B16" s="25" t="s">
        <v>28</v>
      </c>
      <c r="C16" s="26">
        <v>7.15</v>
      </c>
      <c r="D16" s="27">
        <v>22</v>
      </c>
      <c r="E16" s="28">
        <f>C16/C37</f>
        <v>1.1987372183596247E-2</v>
      </c>
      <c r="F16" s="29">
        <f>D16/D37</f>
        <v>1.243587750660656E-2</v>
      </c>
    </row>
    <row r="17" spans="1:6" x14ac:dyDescent="0.3">
      <c r="A17" s="7" t="s">
        <v>15</v>
      </c>
      <c r="B17" s="25" t="s">
        <v>29</v>
      </c>
      <c r="C17" s="26">
        <v>12.45</v>
      </c>
      <c r="D17" s="27">
        <v>79.75</v>
      </c>
      <c r="E17" s="28">
        <f>C17/C37</f>
        <v>2.087311659940885E-2</v>
      </c>
      <c r="F17" s="29">
        <f>D17/D37</f>
        <v>4.5080055961448776E-2</v>
      </c>
    </row>
    <row r="18" spans="1:6" x14ac:dyDescent="0.3">
      <c r="A18" s="7" t="s">
        <v>15</v>
      </c>
      <c r="B18" s="25" t="s">
        <v>30</v>
      </c>
      <c r="C18" s="26">
        <v>27.35</v>
      </c>
      <c r="D18" s="27">
        <v>198</v>
      </c>
      <c r="E18" s="28">
        <f>C18/C37</f>
        <v>4.585379429669334E-2</v>
      </c>
      <c r="F18" s="29">
        <f>D18/D37</f>
        <v>0.11192289755945904</v>
      </c>
    </row>
    <row r="19" spans="1:6" x14ac:dyDescent="0.3">
      <c r="A19" s="7" t="s">
        <v>15</v>
      </c>
      <c r="B19" s="25" t="s">
        <v>31</v>
      </c>
      <c r="C19" s="26">
        <v>3.65</v>
      </c>
      <c r="D19" s="27">
        <v>33</v>
      </c>
      <c r="E19" s="28">
        <f>C19/C37</f>
        <v>6.1194277580596222E-3</v>
      </c>
      <c r="F19" s="29">
        <f>D19/D37</f>
        <v>1.865381625990984E-2</v>
      </c>
    </row>
    <row r="20" spans="1:6" x14ac:dyDescent="0.3">
      <c r="A20" s="7" t="s">
        <v>15</v>
      </c>
      <c r="B20" s="25" t="s">
        <v>32</v>
      </c>
      <c r="C20" s="26">
        <v>69.3</v>
      </c>
      <c r="D20" s="27">
        <v>231</v>
      </c>
      <c r="E20" s="28">
        <f>C20/C37</f>
        <v>0.11618529962562515</v>
      </c>
      <c r="F20" s="29">
        <f>D20/D37</f>
        <v>0.13057671381936889</v>
      </c>
    </row>
    <row r="21" spans="1:6" x14ac:dyDescent="0.3">
      <c r="A21" s="7"/>
      <c r="B21" s="48" t="s">
        <v>17</v>
      </c>
      <c r="C21" s="49"/>
      <c r="D21" s="50"/>
      <c r="E21" s="51"/>
      <c r="F21" s="52"/>
    </row>
    <row r="22" spans="1:6" x14ac:dyDescent="0.3">
      <c r="A22" s="7" t="s">
        <v>17</v>
      </c>
      <c r="B22" s="25" t="s">
        <v>33</v>
      </c>
      <c r="C22" s="26">
        <v>1.1000000000000001</v>
      </c>
      <c r="D22" s="53">
        <v>0.55000000000000004</v>
      </c>
      <c r="E22" s="28">
        <f>C22/C37</f>
        <v>1.8442111051686536E-3</v>
      </c>
      <c r="F22" s="29">
        <f>D22/D37</f>
        <v>3.1089693766516401E-4</v>
      </c>
    </row>
    <row r="23" spans="1:6" x14ac:dyDescent="0.3">
      <c r="A23" s="7" t="s">
        <v>17</v>
      </c>
      <c r="B23" s="25" t="s">
        <v>34</v>
      </c>
      <c r="C23" s="26">
        <v>6.35</v>
      </c>
      <c r="D23" s="53">
        <v>8.25</v>
      </c>
      <c r="E23" s="28">
        <f>C23/C37</f>
        <v>1.064612774347359E-2</v>
      </c>
      <c r="F23" s="29">
        <f>D23/D37</f>
        <v>4.6634540649774601E-3</v>
      </c>
    </row>
    <row r="24" spans="1:6" x14ac:dyDescent="0.3">
      <c r="A24" s="7"/>
      <c r="B24" s="54" t="s">
        <v>35</v>
      </c>
      <c r="C24" s="55"/>
      <c r="D24" s="56"/>
      <c r="E24" s="57"/>
      <c r="F24" s="58"/>
    </row>
    <row r="25" spans="1:6" x14ac:dyDescent="0.3">
      <c r="A25" s="7" t="s">
        <v>19</v>
      </c>
      <c r="B25" s="25" t="s">
        <v>36</v>
      </c>
      <c r="C25" s="59">
        <v>4.05</v>
      </c>
      <c r="D25" s="60">
        <v>24.75</v>
      </c>
      <c r="E25" s="28">
        <f>C25/C37</f>
        <v>6.7900499781209508E-3</v>
      </c>
      <c r="F25" s="29">
        <f>D25/D37</f>
        <v>1.399036219493238E-2</v>
      </c>
    </row>
    <row r="26" spans="1:6" x14ac:dyDescent="0.3">
      <c r="A26" s="7" t="s">
        <v>19</v>
      </c>
      <c r="B26" s="25" t="s">
        <v>37</v>
      </c>
      <c r="C26" s="59">
        <v>1</v>
      </c>
      <c r="D26" s="60">
        <v>2.75</v>
      </c>
      <c r="E26" s="28">
        <f>C26/C37</f>
        <v>1.6765555501533213E-3</v>
      </c>
      <c r="F26" s="29">
        <f>D26/D37</f>
        <v>1.55448468832582E-3</v>
      </c>
    </row>
    <row r="27" spans="1:6" x14ac:dyDescent="0.3">
      <c r="A27" s="7"/>
      <c r="B27" s="61" t="s">
        <v>38</v>
      </c>
      <c r="C27" s="62"/>
      <c r="D27" s="63"/>
      <c r="E27" s="64"/>
      <c r="F27" s="65"/>
    </row>
    <row r="28" spans="1:6" x14ac:dyDescent="0.3">
      <c r="A28" s="7" t="s">
        <v>21</v>
      </c>
      <c r="B28" s="25" t="s">
        <v>21</v>
      </c>
      <c r="C28" s="59">
        <v>134.85</v>
      </c>
      <c r="D28" s="60">
        <v>121</v>
      </c>
      <c r="E28" s="28">
        <f>C28/C37</f>
        <v>0.22608351593817536</v>
      </c>
      <c r="F28" s="29">
        <f>D28/D37</f>
        <v>6.8397326286336074E-2</v>
      </c>
    </row>
    <row r="29" spans="1:6" x14ac:dyDescent="0.3">
      <c r="A29" s="24" t="s">
        <v>23</v>
      </c>
      <c r="B29" s="25" t="s">
        <v>39</v>
      </c>
      <c r="C29" s="59">
        <v>6</v>
      </c>
      <c r="D29" s="60">
        <v>2.5</v>
      </c>
      <c r="E29" s="28">
        <f>C29/C37</f>
        <v>1.0059333300919928E-2</v>
      </c>
      <c r="F29" s="29">
        <f>D29/D37</f>
        <v>1.4131678984780182E-3</v>
      </c>
    </row>
    <row r="30" spans="1:6" x14ac:dyDescent="0.3">
      <c r="A30" s="7"/>
      <c r="B30" s="66" t="s">
        <v>40</v>
      </c>
      <c r="C30" s="67"/>
      <c r="D30" s="68"/>
      <c r="E30" s="69"/>
      <c r="F30" s="70"/>
    </row>
    <row r="31" spans="1:6" x14ac:dyDescent="0.3">
      <c r="A31" s="24" t="s">
        <v>23</v>
      </c>
      <c r="B31" s="25" t="s">
        <v>41</v>
      </c>
      <c r="C31" s="59">
        <v>7.4</v>
      </c>
      <c r="D31" s="60">
        <v>3.75</v>
      </c>
      <c r="E31" s="28">
        <f>C31/C37</f>
        <v>1.2406511071134578E-2</v>
      </c>
      <c r="F31" s="29">
        <f>D31/D37</f>
        <v>2.1197518477170272E-3</v>
      </c>
    </row>
    <row r="32" spans="1:6" x14ac:dyDescent="0.3">
      <c r="A32" s="24" t="s">
        <v>23</v>
      </c>
      <c r="B32" s="71" t="s">
        <v>42</v>
      </c>
      <c r="C32" s="72">
        <v>3.9510000000000001</v>
      </c>
      <c r="D32" s="73">
        <v>4.0250000000000004</v>
      </c>
      <c r="E32" s="28">
        <f>C32/C37</f>
        <v>6.6240709786557729E-3</v>
      </c>
      <c r="F32" s="29">
        <f>D32/D37</f>
        <v>2.2752003165496092E-3</v>
      </c>
    </row>
    <row r="33" spans="1:6" x14ac:dyDescent="0.3">
      <c r="A33" s="24" t="s">
        <v>23</v>
      </c>
      <c r="B33" s="71" t="s">
        <v>43</v>
      </c>
      <c r="C33" s="72">
        <v>7.15</v>
      </c>
      <c r="D33" s="73">
        <v>1</v>
      </c>
      <c r="E33" s="28">
        <f>C33/C37</f>
        <v>1.1987372183596247E-2</v>
      </c>
      <c r="F33" s="29">
        <f>D33/D37</f>
        <v>5.652671593912072E-4</v>
      </c>
    </row>
    <row r="34" spans="1:6" x14ac:dyDescent="0.3">
      <c r="A34" s="24" t="s">
        <v>23</v>
      </c>
      <c r="B34" s="71" t="s">
        <v>44</v>
      </c>
      <c r="C34" s="72">
        <v>9.81</v>
      </c>
      <c r="D34" s="73">
        <v>8.5</v>
      </c>
      <c r="E34" s="28">
        <f>C34/C37</f>
        <v>1.6447009947004081E-2</v>
      </c>
      <c r="F34" s="29">
        <f>D34/D37</f>
        <v>4.8047708548252617E-3</v>
      </c>
    </row>
    <row r="35" spans="1:6" x14ac:dyDescent="0.3">
      <c r="A35" s="24" t="s">
        <v>23</v>
      </c>
      <c r="B35" s="71" t="s">
        <v>45</v>
      </c>
      <c r="C35" s="74">
        <v>0.25</v>
      </c>
      <c r="D35" s="73">
        <v>0</v>
      </c>
      <c r="E35" s="28">
        <f>C35/C37</f>
        <v>4.1913888753833032E-4</v>
      </c>
      <c r="F35" s="29">
        <f>D35/D37</f>
        <v>0</v>
      </c>
    </row>
    <row r="36" spans="1:6" ht="15" thickBot="1" x14ac:dyDescent="0.35">
      <c r="B36" s="75"/>
      <c r="C36" s="76"/>
      <c r="D36" s="77"/>
      <c r="E36" s="40"/>
      <c r="F36" s="40"/>
    </row>
    <row r="37" spans="1:6" ht="16.2" thickTop="1" x14ac:dyDescent="0.3">
      <c r="B37" s="78" t="s">
        <v>46</v>
      </c>
      <c r="C37" s="79">
        <v>596.4609999999999</v>
      </c>
      <c r="D37" s="80">
        <v>1769.075</v>
      </c>
      <c r="E37" s="81"/>
      <c r="F37" s="82"/>
    </row>
    <row r="38" spans="1:6" x14ac:dyDescent="0.3">
      <c r="B38" s="83"/>
      <c r="C38" s="83"/>
      <c r="D38" s="83"/>
      <c r="E38" s="84"/>
      <c r="F38" s="84"/>
    </row>
    <row r="39" spans="1:6" x14ac:dyDescent="0.3">
      <c r="B39" s="83"/>
      <c r="C39" s="83"/>
      <c r="D39" s="83"/>
      <c r="E39" s="84"/>
      <c r="F39" s="84"/>
    </row>
    <row r="40" spans="1:6" x14ac:dyDescent="0.3">
      <c r="B40" s="83"/>
      <c r="C40" s="83"/>
      <c r="D40" s="83"/>
    </row>
  </sheetData>
  <mergeCells count="4">
    <mergeCell ref="C1:D1"/>
    <mergeCell ref="E1:F1"/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XFD1048576"/>
    </sheetView>
  </sheetViews>
  <sheetFormatPr defaultRowHeight="14.4" x14ac:dyDescent="0.3"/>
  <cols>
    <col min="1" max="1" width="46.88671875" customWidth="1"/>
    <col min="2" max="2" width="33.77734375" customWidth="1"/>
  </cols>
  <sheetData>
    <row r="1" spans="1:2" x14ac:dyDescent="0.3">
      <c r="A1" s="85" t="s">
        <v>47</v>
      </c>
      <c r="B1" s="85" t="s">
        <v>48</v>
      </c>
    </row>
    <row r="2" spans="1:2" ht="72" x14ac:dyDescent="0.3">
      <c r="A2" s="85" t="s">
        <v>49</v>
      </c>
      <c r="B2" s="85" t="s">
        <v>50</v>
      </c>
    </row>
    <row r="3" spans="1:2" ht="43.2" x14ac:dyDescent="0.3">
      <c r="A3" s="85" t="s">
        <v>51</v>
      </c>
      <c r="B3" s="85" t="s">
        <v>52</v>
      </c>
    </row>
    <row r="4" spans="1:2" ht="57.6" x14ac:dyDescent="0.3">
      <c r="A4" s="85" t="s">
        <v>53</v>
      </c>
      <c r="B4" s="85" t="s">
        <v>54</v>
      </c>
    </row>
    <row r="5" spans="1:2" x14ac:dyDescent="0.3">
      <c r="A5" s="85" t="s">
        <v>55</v>
      </c>
      <c r="B5" s="85" t="s">
        <v>56</v>
      </c>
    </row>
    <row r="6" spans="1:2" x14ac:dyDescent="0.3">
      <c r="A6" s="85" t="s">
        <v>57</v>
      </c>
      <c r="B6" s="85" t="s">
        <v>58</v>
      </c>
    </row>
    <row r="7" spans="1:2" ht="28.8" x14ac:dyDescent="0.3">
      <c r="A7" s="85" t="s">
        <v>59</v>
      </c>
      <c r="B7" s="85" t="s">
        <v>60</v>
      </c>
    </row>
    <row r="8" spans="1:2" x14ac:dyDescent="0.3">
      <c r="A8" s="85" t="s">
        <v>61</v>
      </c>
      <c r="B8" s="85" t="s">
        <v>62</v>
      </c>
    </row>
    <row r="9" spans="1:2" ht="144" x14ac:dyDescent="0.3">
      <c r="A9" s="85" t="s">
        <v>63</v>
      </c>
      <c r="B9" s="8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UHM 2017 Data</vt:lpstr>
      <vt:lpstr>UHM 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Chatterson</dc:creator>
  <cp:lastModifiedBy>Nicole Chatterson</cp:lastModifiedBy>
  <dcterms:created xsi:type="dcterms:W3CDTF">2020-08-21T07:57:51Z</dcterms:created>
  <dcterms:modified xsi:type="dcterms:W3CDTF">2020-08-21T08:00:15Z</dcterms:modified>
</cp:coreProperties>
</file>