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hat\Desktop\UHOS\UHOS Audits\Updated System-Wide\For Website\"/>
    </mc:Choice>
  </mc:AlternateContent>
  <bookViews>
    <workbookView xWindow="0" yWindow="0" windowWidth="23040" windowHeight="9636" activeTab="1"/>
  </bookViews>
  <sheets>
    <sheet name="LCC 2019 Data" sheetId="1" r:id="rId1"/>
    <sheet name="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2" i="1" s="1"/>
  <c r="E32" i="1"/>
  <c r="E30" i="1"/>
  <c r="F28" i="1"/>
  <c r="E28" i="1"/>
  <c r="E27" i="1"/>
  <c r="E25" i="1"/>
  <c r="E24" i="1"/>
  <c r="F22" i="1"/>
  <c r="E22" i="1"/>
  <c r="E21" i="1"/>
  <c r="E19" i="1"/>
  <c r="E18" i="1"/>
  <c r="F17" i="1"/>
  <c r="E17" i="1"/>
  <c r="E16" i="1"/>
  <c r="E14" i="1"/>
  <c r="E13" i="1"/>
  <c r="F12" i="1"/>
  <c r="E12" i="1"/>
  <c r="E11" i="1"/>
  <c r="J10" i="1"/>
  <c r="L10" i="1" s="1"/>
  <c r="I10" i="1"/>
  <c r="K10" i="1" s="1"/>
  <c r="L9" i="1"/>
  <c r="J9" i="1"/>
  <c r="I9" i="1"/>
  <c r="K9" i="1" s="1"/>
  <c r="E9" i="1"/>
  <c r="K8" i="1"/>
  <c r="J8" i="1"/>
  <c r="L8" i="1" s="1"/>
  <c r="I8" i="1"/>
  <c r="E8" i="1"/>
  <c r="J7" i="1"/>
  <c r="L7" i="1" s="1"/>
  <c r="I7" i="1"/>
  <c r="K7" i="1" s="1"/>
  <c r="F7" i="1"/>
  <c r="E7" i="1"/>
  <c r="L6" i="1"/>
  <c r="K6" i="1"/>
  <c r="J6" i="1"/>
  <c r="I6" i="1"/>
  <c r="F6" i="1"/>
  <c r="E6" i="1"/>
  <c r="L5" i="1"/>
  <c r="K5" i="1"/>
  <c r="J5" i="1"/>
  <c r="I5" i="1"/>
  <c r="E5" i="1"/>
  <c r="J4" i="1"/>
  <c r="L4" i="1" s="1"/>
  <c r="I4" i="1"/>
  <c r="K4" i="1" s="1"/>
  <c r="E4" i="1"/>
  <c r="J3" i="1"/>
  <c r="L3" i="1" s="1"/>
  <c r="I3" i="1"/>
  <c r="K3" i="1" s="1"/>
  <c r="F4" i="1" l="1"/>
  <c r="F8" i="1"/>
  <c r="F11" i="1"/>
  <c r="F16" i="1"/>
  <c r="F21" i="1"/>
  <c r="F27" i="1"/>
  <c r="F13" i="1"/>
  <c r="F18" i="1"/>
  <c r="F24" i="1"/>
  <c r="F30" i="1"/>
  <c r="F5" i="1"/>
  <c r="F9" i="1"/>
  <c r="F14" i="1"/>
  <c r="F19" i="1"/>
  <c r="F25" i="1"/>
</calcChain>
</file>

<file path=xl/sharedStrings.xml><?xml version="1.0" encoding="utf-8"?>
<sst xmlns="http://schemas.openxmlformats.org/spreadsheetml/2006/main" count="97" uniqueCount="66">
  <si>
    <t xml:space="preserve">LCC 2019 Audit </t>
  </si>
  <si>
    <t>Total</t>
  </si>
  <si>
    <t>% Total</t>
  </si>
  <si>
    <r>
      <rPr>
        <b/>
        <sz val="11"/>
        <color theme="1"/>
        <rFont val="Calibri"/>
        <family val="2"/>
        <scheme val="minor"/>
      </rPr>
      <t>Parent Category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Summary</t>
    </r>
  </si>
  <si>
    <t>Parent Category</t>
  </si>
  <si>
    <t>Sub-Category</t>
  </si>
  <si>
    <t>Weight (lbs.)</t>
  </si>
  <si>
    <t>Vol. (gal.)</t>
  </si>
  <si>
    <t xml:space="preserve">Weight (lbs.) </t>
  </si>
  <si>
    <t>Items of Interest</t>
  </si>
  <si>
    <t>Take-Out Food and Drink</t>
  </si>
  <si>
    <t>Plastic to-go food packaging ( boxes, containers)</t>
  </si>
  <si>
    <t>Paper and Cardboard</t>
  </si>
  <si>
    <t xml:space="preserve">Utensils </t>
  </si>
  <si>
    <t>Paper Towels</t>
  </si>
  <si>
    <t>Paper food packaging (containers, paper wrappers)</t>
  </si>
  <si>
    <t>Plastic</t>
  </si>
  <si>
    <t>Straws</t>
  </si>
  <si>
    <t>Glass</t>
  </si>
  <si>
    <t>Cups ( paper/wax/plastic)</t>
  </si>
  <si>
    <t>Metal</t>
  </si>
  <si>
    <t>Compostable to-go food packaging/utensils</t>
  </si>
  <si>
    <t>Food and Napkins</t>
  </si>
  <si>
    <t>Paper</t>
  </si>
  <si>
    <t>Misc./All Other</t>
  </si>
  <si>
    <t xml:space="preserve">Paper </t>
  </si>
  <si>
    <t>Recyclable Paper (white + colored office paper, newspaper)</t>
  </si>
  <si>
    <t>Non-Recyclable Paper (glossy paper, magazines)</t>
  </si>
  <si>
    <t>Paper towels</t>
  </si>
  <si>
    <t>Cadboard</t>
  </si>
  <si>
    <t>Cardboard</t>
  </si>
  <si>
    <t>HI-5 Plastic (#1 &amp; 2s)</t>
  </si>
  <si>
    <t xml:space="preserve"> </t>
  </si>
  <si>
    <t>Film Plastic (plastic bags, food wrappers, ziplocks)</t>
  </si>
  <si>
    <t>Polystyrene</t>
  </si>
  <si>
    <t xml:space="preserve">Other Plastic (plastic # 3-7, non-HI 5 #1-#2 plastic, etc. ) </t>
  </si>
  <si>
    <t>HI-5 Glass</t>
  </si>
  <si>
    <t>Non HI-5 Glass</t>
  </si>
  <si>
    <t>Metals</t>
  </si>
  <si>
    <t>Recyclable metal (aluminum, pineapple and coconut h20)</t>
  </si>
  <si>
    <t>Non-recyclable metal (aluminum foil, etc.)</t>
  </si>
  <si>
    <t>Organics</t>
  </si>
  <si>
    <t>Green Waste</t>
  </si>
  <si>
    <t>Misc.</t>
  </si>
  <si>
    <t>Misc. Items/Trash Bags</t>
  </si>
  <si>
    <t>All electronics</t>
  </si>
  <si>
    <t>Liquids</t>
  </si>
  <si>
    <t>TOTAL WASTE AUDITED</t>
  </si>
  <si>
    <t>Date(s) of audit</t>
  </si>
  <si>
    <t>1 Day; April 18, 2019</t>
  </si>
  <si>
    <t>Lead Organizer(s)</t>
  </si>
  <si>
    <t>Melissa Martella (Student and LCC and HonCC and LCC Sustainability Club President, martella@hawaii.edu )</t>
  </si>
  <si>
    <t>Primary data recorders</t>
  </si>
  <si>
    <t xml:space="preserve"> Melissa Martella</t>
  </si>
  <si>
    <t xml:space="preserve"> Staff/Faculty Advisor(s)</t>
  </si>
  <si>
    <t>Natalie Wahl (Campus Sustainability Coordinator + Faculty, nwahl@hawaii.edu)</t>
  </si>
  <si>
    <t>Lead organization, department, or office</t>
  </si>
  <si>
    <t>LCC Sustainability Committee, Sustainability Club,  Operations and Maintenance Dept., UHOS advisory support</t>
  </si>
  <si>
    <t>Number of buildings audited</t>
  </si>
  <si>
    <t>Full campus audit</t>
  </si>
  <si>
    <t>Building details (if relevant)</t>
  </si>
  <si>
    <t>n/a</t>
  </si>
  <si>
    <t>Number of volunteers at the audit</t>
  </si>
  <si>
    <t>2-3 core volunteers, + additional engagement (see below)</t>
  </si>
  <si>
    <t>Other notes</t>
  </si>
  <si>
    <t>Centralized audit, waste brought to one location for sorting. 30+ volunteers were present to help sort the waste.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</si>
</sst>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CC2E5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rgb="FFC55A11"/>
      </patternFill>
    </fill>
    <fill>
      <patternFill patternType="solid">
        <fgColor theme="0"/>
        <bgColor rgb="FFBF9000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rgb="FFFF7C80"/>
      </patternFill>
    </fill>
    <fill>
      <patternFill patternType="solid">
        <fgColor theme="0"/>
        <bgColor rgb="FF00B0F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2" fillId="0" borderId="1" xfId="0" applyFont="1" applyFill="1" applyBorder="1" applyAlignment="1"/>
    <xf numFmtId="0" fontId="4" fillId="0" borderId="2" xfId="0" applyFont="1" applyFill="1" applyBorder="1" applyAlignment="1"/>
    <xf numFmtId="0" fontId="2" fillId="0" borderId="3" xfId="0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Border="1" applyAlignment="1"/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2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2" fillId="0" borderId="1" xfId="0" applyFont="1" applyBorder="1" applyAlignment="1"/>
    <xf numFmtId="2" fontId="0" fillId="0" borderId="1" xfId="0" applyNumberFormat="1" applyBorder="1"/>
    <xf numFmtId="10" fontId="0" fillId="0" borderId="3" xfId="1" applyNumberFormat="1" applyFont="1" applyBorder="1"/>
    <xf numFmtId="10" fontId="0" fillId="0" borderId="1" xfId="1" applyNumberFormat="1" applyFont="1" applyBorder="1"/>
    <xf numFmtId="0" fontId="0" fillId="0" borderId="1" xfId="0" applyFont="1" applyBorder="1"/>
    <xf numFmtId="0" fontId="8" fillId="0" borderId="1" xfId="0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10" fontId="8" fillId="0" borderId="3" xfId="1" applyNumberFormat="1" applyFont="1" applyBorder="1" applyAlignment="1"/>
    <xf numFmtId="10" fontId="8" fillId="0" borderId="1" xfId="1" applyNumberFormat="1" applyFont="1" applyBorder="1" applyAlignment="1"/>
    <xf numFmtId="0" fontId="2" fillId="0" borderId="1" xfId="0" applyFont="1" applyFill="1" applyBorder="1" applyAlignment="1"/>
    <xf numFmtId="0" fontId="0" fillId="0" borderId="1" xfId="0" applyBorder="1"/>
    <xf numFmtId="0" fontId="9" fillId="3" borderId="1" xfId="0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2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 wrapText="1"/>
    </xf>
    <xf numFmtId="2" fontId="9" fillId="4" borderId="2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2" fontId="0" fillId="0" borderId="1" xfId="0" applyNumberFormat="1" applyFont="1" applyBorder="1"/>
    <xf numFmtId="2" fontId="0" fillId="0" borderId="2" xfId="0" applyNumberFormat="1" applyFont="1" applyBorder="1"/>
    <xf numFmtId="10" fontId="0" fillId="0" borderId="3" xfId="1" applyNumberFormat="1" applyFont="1" applyBorder="1" applyAlignment="1"/>
    <xf numFmtId="10" fontId="0" fillId="0" borderId="1" xfId="1" applyNumberFormat="1" applyFont="1" applyBorder="1" applyAlignment="1"/>
    <xf numFmtId="0" fontId="9" fillId="5" borderId="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0" fillId="6" borderId="1" xfId="0" applyFont="1" applyFill="1" applyBorder="1"/>
    <xf numFmtId="2" fontId="0" fillId="7" borderId="1" xfId="0" applyNumberFormat="1" applyFont="1" applyFill="1" applyBorder="1"/>
    <xf numFmtId="2" fontId="0" fillId="6" borderId="2" xfId="0" applyNumberFormat="1" applyFont="1" applyFill="1" applyBorder="1"/>
    <xf numFmtId="10" fontId="0" fillId="6" borderId="3" xfId="1" applyNumberFormat="1" applyFont="1" applyFill="1" applyBorder="1" applyAlignment="1"/>
    <xf numFmtId="10" fontId="0" fillId="6" borderId="1" xfId="1" applyNumberFormat="1" applyFont="1" applyFill="1" applyBorder="1" applyAlignment="1"/>
    <xf numFmtId="2" fontId="10" fillId="8" borderId="1" xfId="0" applyNumberFormat="1" applyFont="1" applyFill="1" applyBorder="1"/>
    <xf numFmtId="0" fontId="6" fillId="9" borderId="1" xfId="0" applyFont="1" applyFill="1" applyBorder="1" applyAlignment="1">
      <alignment wrapText="1"/>
    </xf>
    <xf numFmtId="2" fontId="6" fillId="9" borderId="1" xfId="0" applyNumberFormat="1" applyFont="1" applyFill="1" applyBorder="1" applyAlignment="1">
      <alignment wrapText="1"/>
    </xf>
    <xf numFmtId="2" fontId="6" fillId="9" borderId="2" xfId="0" applyNumberFormat="1" applyFont="1" applyFill="1" applyBorder="1" applyAlignment="1">
      <alignment wrapText="1"/>
    </xf>
    <xf numFmtId="0" fontId="6" fillId="9" borderId="3" xfId="0" applyFont="1" applyFill="1" applyBorder="1" applyAlignment="1">
      <alignment wrapText="1"/>
    </xf>
    <xf numFmtId="2" fontId="0" fillId="10" borderId="1" xfId="0" applyNumberFormat="1" applyFont="1" applyFill="1" applyBorder="1"/>
    <xf numFmtId="2" fontId="0" fillId="6" borderId="1" xfId="0" applyNumberFormat="1" applyFont="1" applyFill="1" applyBorder="1"/>
    <xf numFmtId="0" fontId="11" fillId="11" borderId="1" xfId="0" applyFont="1" applyFill="1" applyBorder="1" applyAlignment="1">
      <alignment wrapText="1"/>
    </xf>
    <xf numFmtId="0" fontId="12" fillId="11" borderId="1" xfId="0" applyFont="1" applyFill="1" applyBorder="1" applyAlignment="1">
      <alignment wrapText="1"/>
    </xf>
    <xf numFmtId="0" fontId="12" fillId="11" borderId="2" xfId="0" applyFont="1" applyFill="1" applyBorder="1" applyAlignment="1">
      <alignment wrapText="1"/>
    </xf>
    <xf numFmtId="0" fontId="12" fillId="11" borderId="3" xfId="0" applyFont="1" applyFill="1" applyBorder="1" applyAlignment="1">
      <alignment wrapText="1"/>
    </xf>
    <xf numFmtId="0" fontId="0" fillId="12" borderId="1" xfId="0" applyFont="1" applyFill="1" applyBorder="1"/>
    <xf numFmtId="0" fontId="0" fillId="13" borderId="1" xfId="0" applyFont="1" applyFill="1" applyBorder="1"/>
    <xf numFmtId="0" fontId="9" fillId="14" borderId="1" xfId="0" applyFont="1" applyFill="1" applyBorder="1" applyAlignment="1">
      <alignment horizontal="left" vertical="top" wrapText="1"/>
    </xf>
    <xf numFmtId="0" fontId="9" fillId="14" borderId="2" xfId="0" applyFont="1" applyFill="1" applyBorder="1" applyAlignment="1">
      <alignment horizontal="left" vertical="top" wrapText="1"/>
    </xf>
    <xf numFmtId="0" fontId="9" fillId="14" borderId="3" xfId="0" applyFont="1" applyFill="1" applyBorder="1" applyAlignment="1">
      <alignment horizontal="left" vertical="top" wrapText="1"/>
    </xf>
    <xf numFmtId="0" fontId="0" fillId="15" borderId="1" xfId="0" applyFont="1" applyFill="1" applyBorder="1"/>
    <xf numFmtId="0" fontId="0" fillId="16" borderId="1" xfId="0" applyFont="1" applyFill="1" applyBorder="1"/>
    <xf numFmtId="1" fontId="0" fillId="6" borderId="2" xfId="0" applyNumberFormat="1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0" borderId="0" xfId="0" applyFont="1" applyFill="1" applyBorder="1" applyAlignment="1"/>
    <xf numFmtId="0" fontId="13" fillId="6" borderId="6" xfId="0" applyFont="1" applyFill="1" applyBorder="1" applyAlignment="1">
      <alignment horizontal="right" wrapText="1"/>
    </xf>
    <xf numFmtId="0" fontId="14" fillId="6" borderId="6" xfId="0" applyFont="1" applyFill="1" applyBorder="1"/>
    <xf numFmtId="0" fontId="0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17" sqref="B17"/>
    </sheetView>
  </sheetViews>
  <sheetFormatPr defaultRowHeight="14.4" x14ac:dyDescent="0.3"/>
  <cols>
    <col min="1" max="1" width="26.44140625" customWidth="1"/>
    <col min="2" max="2" width="52.77734375" customWidth="1"/>
    <col min="3" max="3" width="13.109375" customWidth="1"/>
    <col min="4" max="4" width="10.33203125" customWidth="1"/>
    <col min="5" max="5" width="12.33203125" customWidth="1"/>
    <col min="6" max="6" width="10.77734375" customWidth="1"/>
    <col min="8" max="8" width="25" customWidth="1"/>
    <col min="9" max="9" width="12.33203125" customWidth="1"/>
    <col min="10" max="10" width="11.109375" customWidth="1"/>
    <col min="11" max="11" width="12.77734375" customWidth="1"/>
    <col min="12" max="12" width="10.21875" customWidth="1"/>
  </cols>
  <sheetData>
    <row r="1" spans="1:15" ht="18" x14ac:dyDescent="0.35">
      <c r="A1" s="1" t="s">
        <v>0</v>
      </c>
      <c r="C1" s="2" t="s">
        <v>1</v>
      </c>
      <c r="D1" s="3"/>
      <c r="E1" s="4" t="s">
        <v>2</v>
      </c>
      <c r="F1" s="5"/>
      <c r="H1" s="6" t="s">
        <v>3</v>
      </c>
      <c r="I1" s="2" t="s">
        <v>1</v>
      </c>
      <c r="J1" s="7"/>
      <c r="K1" s="4" t="s">
        <v>2</v>
      </c>
      <c r="L1" s="8"/>
    </row>
    <row r="2" spans="1:15" x14ac:dyDescent="0.3">
      <c r="A2" s="9" t="s">
        <v>4</v>
      </c>
      <c r="B2" s="10" t="s">
        <v>5</v>
      </c>
      <c r="C2" s="11" t="s">
        <v>6</v>
      </c>
      <c r="D2" s="12" t="s">
        <v>7</v>
      </c>
      <c r="E2" s="13" t="s">
        <v>6</v>
      </c>
      <c r="F2" s="11" t="s">
        <v>7</v>
      </c>
      <c r="H2" s="6"/>
      <c r="I2" s="11" t="s">
        <v>8</v>
      </c>
      <c r="J2" s="12" t="s">
        <v>7</v>
      </c>
      <c r="K2" s="13" t="s">
        <v>8</v>
      </c>
      <c r="L2" s="11" t="s">
        <v>7</v>
      </c>
    </row>
    <row r="3" spans="1:15" x14ac:dyDescent="0.3">
      <c r="B3" s="14" t="s">
        <v>9</v>
      </c>
      <c r="C3" s="14"/>
      <c r="D3" s="15"/>
      <c r="E3" s="16"/>
      <c r="F3" s="14"/>
      <c r="H3" s="17" t="s">
        <v>10</v>
      </c>
      <c r="I3" s="18">
        <f>SUM(C4:C9)</f>
        <v>65.62</v>
      </c>
      <c r="J3" s="18">
        <f>SUM(D4:D9)</f>
        <v>481.25</v>
      </c>
      <c r="K3" s="19">
        <f>I3/457.55</f>
        <v>0.14341602010709212</v>
      </c>
      <c r="L3" s="20">
        <f>J3/1518.25</f>
        <v>0.31697678247982874</v>
      </c>
    </row>
    <row r="4" spans="1:15" x14ac:dyDescent="0.3">
      <c r="A4" s="21" t="s">
        <v>10</v>
      </c>
      <c r="B4" s="22" t="s">
        <v>11</v>
      </c>
      <c r="C4" s="23">
        <v>11.370000000000001</v>
      </c>
      <c r="D4" s="24">
        <v>93.5</v>
      </c>
      <c r="E4" s="25">
        <f>C4/C34</f>
        <v>2.484974319746476E-2</v>
      </c>
      <c r="F4" s="26">
        <f>D4/D34</f>
        <v>6.1584060596081014E-2</v>
      </c>
      <c r="H4" s="17" t="s">
        <v>12</v>
      </c>
      <c r="I4" s="18">
        <f>SUM(C11:C12)+C14</f>
        <v>122.93</v>
      </c>
      <c r="J4" s="18">
        <f>SUM(D11:D12)+D14</f>
        <v>283.25</v>
      </c>
      <c r="K4" s="19">
        <f t="shared" ref="K4:K10" si="0">I4/457.55</f>
        <v>0.26867009070046988</v>
      </c>
      <c r="L4" s="20">
        <f t="shared" ref="L4:L10" si="1">J4/1518.25</f>
        <v>0.18656347768812778</v>
      </c>
    </row>
    <row r="5" spans="1:15" x14ac:dyDescent="0.3">
      <c r="A5" s="21" t="s">
        <v>10</v>
      </c>
      <c r="B5" s="22" t="s">
        <v>13</v>
      </c>
      <c r="C5" s="23">
        <v>3.42</v>
      </c>
      <c r="D5" s="24">
        <v>13.75</v>
      </c>
      <c r="E5" s="25">
        <f>C5/C34</f>
        <v>7.4745929406622221E-3</v>
      </c>
      <c r="F5" s="26">
        <f>D5/D34</f>
        <v>9.0564794994236787E-3</v>
      </c>
      <c r="H5" s="17" t="s">
        <v>14</v>
      </c>
      <c r="I5" s="18">
        <f>C13</f>
        <v>70.64</v>
      </c>
      <c r="J5" s="18">
        <f>D13</f>
        <v>203.5</v>
      </c>
      <c r="K5" s="19">
        <f t="shared" si="0"/>
        <v>0.15438749863402906</v>
      </c>
      <c r="L5" s="20">
        <f t="shared" si="1"/>
        <v>0.13403589659147044</v>
      </c>
    </row>
    <row r="6" spans="1:15" x14ac:dyDescent="0.3">
      <c r="A6" s="21" t="s">
        <v>10</v>
      </c>
      <c r="B6" s="22" t="s">
        <v>15</v>
      </c>
      <c r="C6" s="23">
        <v>16.619999999999997</v>
      </c>
      <c r="D6" s="24">
        <v>101.75</v>
      </c>
      <c r="E6" s="25">
        <f>C6/C34</f>
        <v>3.6323899027428691E-2</v>
      </c>
      <c r="F6" s="26">
        <f>D6/D34</f>
        <v>6.7017948295735222E-2</v>
      </c>
      <c r="H6" s="27" t="s">
        <v>16</v>
      </c>
      <c r="I6" s="18">
        <f>SUM(C16:C19)</f>
        <v>30.310000000000002</v>
      </c>
      <c r="J6" s="18">
        <f>SUM(D16:D19)</f>
        <v>247.5</v>
      </c>
      <c r="K6" s="19">
        <f t="shared" si="0"/>
        <v>6.6244126324991812E-2</v>
      </c>
      <c r="L6" s="20">
        <f t="shared" si="1"/>
        <v>0.16301663098962621</v>
      </c>
    </row>
    <row r="7" spans="1:15" x14ac:dyDescent="0.3">
      <c r="A7" s="21" t="s">
        <v>10</v>
      </c>
      <c r="B7" s="22" t="s">
        <v>17</v>
      </c>
      <c r="C7" s="23">
        <v>0.88</v>
      </c>
      <c r="D7" s="24">
        <v>13.75</v>
      </c>
      <c r="E7" s="25">
        <f>C7/C34</f>
        <v>1.9232870724510982E-3</v>
      </c>
      <c r="F7" s="26">
        <f>D7/D34</f>
        <v>9.0564794994236787E-3</v>
      </c>
      <c r="H7" s="27" t="s">
        <v>18</v>
      </c>
      <c r="I7" s="18">
        <f>SUM(C21:C22)</f>
        <v>7.02</v>
      </c>
      <c r="J7" s="18">
        <f>SUM(D21:D22)</f>
        <v>16.5</v>
      </c>
      <c r="K7" s="19">
        <f t="shared" si="0"/>
        <v>1.534258550978035E-2</v>
      </c>
      <c r="L7" s="20">
        <f t="shared" si="1"/>
        <v>1.0867775399308414E-2</v>
      </c>
    </row>
    <row r="8" spans="1:15" x14ac:dyDescent="0.3">
      <c r="A8" s="21" t="s">
        <v>10</v>
      </c>
      <c r="B8" s="22" t="s">
        <v>19</v>
      </c>
      <c r="C8" s="23">
        <v>23.93</v>
      </c>
      <c r="D8" s="24">
        <v>206.25</v>
      </c>
      <c r="E8" s="25">
        <f>C8/C34</f>
        <v>5.2300295049721342E-2</v>
      </c>
      <c r="F8" s="26">
        <f>D8/D34</f>
        <v>0.13584719249135518</v>
      </c>
      <c r="H8" s="27" t="s">
        <v>20</v>
      </c>
      <c r="I8" s="18">
        <f>SUM(C24:C25)</f>
        <v>5.4</v>
      </c>
      <c r="J8" s="18">
        <f>SUM(D24:D25)</f>
        <v>44</v>
      </c>
      <c r="K8" s="19">
        <f t="shared" si="0"/>
        <v>1.1801988853677194E-2</v>
      </c>
      <c r="L8" s="20">
        <f t="shared" si="1"/>
        <v>2.898073439815577E-2</v>
      </c>
    </row>
    <row r="9" spans="1:15" x14ac:dyDescent="0.3">
      <c r="A9" s="21" t="s">
        <v>10</v>
      </c>
      <c r="B9" s="22" t="s">
        <v>21</v>
      </c>
      <c r="C9" s="23">
        <v>9.4</v>
      </c>
      <c r="D9" s="24">
        <v>52.25</v>
      </c>
      <c r="E9" s="25">
        <f>C9/C34</f>
        <v>2.0544202819364005E-2</v>
      </c>
      <c r="F9" s="26">
        <f>D9/D34</f>
        <v>3.4414622097809981E-2</v>
      </c>
      <c r="H9" s="27" t="s">
        <v>22</v>
      </c>
      <c r="I9" s="18">
        <f>C27</f>
        <v>65.06</v>
      </c>
      <c r="J9" s="18">
        <f>D27</f>
        <v>16</v>
      </c>
      <c r="K9" s="19">
        <f t="shared" si="0"/>
        <v>0.14219211015189598</v>
      </c>
      <c r="L9" s="20">
        <f t="shared" si="1"/>
        <v>1.0538448872056645E-2</v>
      </c>
    </row>
    <row r="10" spans="1:15" x14ac:dyDescent="0.3">
      <c r="A10" s="28"/>
      <c r="B10" s="29" t="s">
        <v>23</v>
      </c>
      <c r="C10" s="30"/>
      <c r="D10" s="31"/>
      <c r="E10" s="32"/>
      <c r="F10" s="29"/>
      <c r="H10" s="27" t="s">
        <v>24</v>
      </c>
      <c r="I10" s="18">
        <f>SUM(C30:C32)+C28</f>
        <v>90.57</v>
      </c>
      <c r="J10" s="18">
        <f>SUM(D30:D32)+D28</f>
        <v>226.25</v>
      </c>
      <c r="K10" s="19">
        <f t="shared" si="0"/>
        <v>0.19794557971806359</v>
      </c>
      <c r="L10" s="20">
        <f t="shared" si="1"/>
        <v>0.14902025358142598</v>
      </c>
    </row>
    <row r="11" spans="1:15" x14ac:dyDescent="0.3">
      <c r="A11" s="28" t="s">
        <v>25</v>
      </c>
      <c r="B11" s="22" t="s">
        <v>26</v>
      </c>
      <c r="C11" s="23">
        <v>50.26</v>
      </c>
      <c r="D11" s="24">
        <v>107.25</v>
      </c>
      <c r="E11" s="25">
        <f>C11/C34</f>
        <v>0.10984591847885476</v>
      </c>
      <c r="F11" s="26">
        <f>D11/D34</f>
        <v>7.0640540095504689E-2</v>
      </c>
    </row>
    <row r="12" spans="1:15" x14ac:dyDescent="0.3">
      <c r="A12" s="28" t="s">
        <v>25</v>
      </c>
      <c r="B12" s="22" t="s">
        <v>27</v>
      </c>
      <c r="C12" s="23">
        <v>20.39</v>
      </c>
      <c r="D12" s="24">
        <v>49.5</v>
      </c>
      <c r="E12" s="25">
        <f>C12/C34</f>
        <v>4.4563435690088513E-2</v>
      </c>
      <c r="F12" s="26">
        <f>D12/D34</f>
        <v>3.2603326197925241E-2</v>
      </c>
      <c r="I12" s="33"/>
      <c r="J12" s="33"/>
      <c r="K12" s="34"/>
      <c r="L12" s="34"/>
      <c r="M12" s="34"/>
      <c r="N12" s="34"/>
      <c r="O12" s="34"/>
    </row>
    <row r="13" spans="1:15" x14ac:dyDescent="0.3">
      <c r="A13" s="28" t="s">
        <v>14</v>
      </c>
      <c r="B13" s="22" t="s">
        <v>28</v>
      </c>
      <c r="C13" s="23">
        <v>70.64</v>
      </c>
      <c r="D13" s="24">
        <v>203.5</v>
      </c>
      <c r="E13" s="25">
        <f>C13/C34</f>
        <v>0.15438749863402906</v>
      </c>
      <c r="F13" s="26">
        <f>D13/D34</f>
        <v>0.13403589659147044</v>
      </c>
      <c r="K13" s="34"/>
      <c r="L13" s="35"/>
      <c r="M13" s="34"/>
      <c r="N13" s="34"/>
      <c r="O13" s="34"/>
    </row>
    <row r="14" spans="1:15" x14ac:dyDescent="0.3">
      <c r="A14" s="28" t="s">
        <v>29</v>
      </c>
      <c r="B14" s="22" t="s">
        <v>30</v>
      </c>
      <c r="C14" s="23">
        <v>52.28</v>
      </c>
      <c r="D14" s="24">
        <v>126.5</v>
      </c>
      <c r="E14" s="25">
        <f>C14/C34</f>
        <v>0.1142607365315266</v>
      </c>
      <c r="F14" s="26">
        <f>D14/D34</f>
        <v>8.3319611394697846E-2</v>
      </c>
      <c r="K14" s="34"/>
      <c r="L14" s="36"/>
      <c r="M14" s="34"/>
      <c r="N14" s="34"/>
      <c r="O14" s="34"/>
    </row>
    <row r="15" spans="1:15" x14ac:dyDescent="0.3">
      <c r="A15" s="28"/>
      <c r="B15" s="37" t="s">
        <v>16</v>
      </c>
      <c r="C15" s="38"/>
      <c r="D15" s="39"/>
      <c r="E15" s="40"/>
      <c r="F15" s="37"/>
      <c r="K15" s="34"/>
      <c r="L15" s="35"/>
      <c r="M15" s="34"/>
      <c r="N15" s="34"/>
      <c r="O15" s="34"/>
    </row>
    <row r="16" spans="1:15" x14ac:dyDescent="0.3">
      <c r="A16" s="28" t="s">
        <v>16</v>
      </c>
      <c r="B16" s="21" t="s">
        <v>31</v>
      </c>
      <c r="C16" s="41">
        <v>4.6100000000000003</v>
      </c>
      <c r="D16" s="42">
        <v>46.75</v>
      </c>
      <c r="E16" s="43">
        <f>C16/C34</f>
        <v>1.0075401595454048E-2</v>
      </c>
      <c r="F16" s="44">
        <f>D16/D34</f>
        <v>3.0792030298040507E-2</v>
      </c>
      <c r="G16" t="s">
        <v>32</v>
      </c>
      <c r="K16" s="34"/>
      <c r="L16" s="35"/>
      <c r="M16" s="34"/>
      <c r="N16" s="34"/>
      <c r="O16" s="34"/>
    </row>
    <row r="17" spans="1:15" x14ac:dyDescent="0.3">
      <c r="A17" s="28" t="s">
        <v>16</v>
      </c>
      <c r="B17" s="21" t="s">
        <v>33</v>
      </c>
      <c r="C17" s="41">
        <v>15.280000000000001</v>
      </c>
      <c r="D17" s="42">
        <v>96.25</v>
      </c>
      <c r="E17" s="43">
        <f>C17/C34</f>
        <v>3.3395257348923617E-2</v>
      </c>
      <c r="F17" s="44">
        <f>D17/D34</f>
        <v>6.3395356495965755E-2</v>
      </c>
      <c r="K17" s="34"/>
      <c r="L17" s="35"/>
      <c r="M17" s="34"/>
      <c r="N17" s="34"/>
      <c r="O17" s="34"/>
    </row>
    <row r="18" spans="1:15" x14ac:dyDescent="0.3">
      <c r="A18" s="28" t="s">
        <v>16</v>
      </c>
      <c r="B18" s="21" t="s">
        <v>34</v>
      </c>
      <c r="C18" s="41">
        <v>4</v>
      </c>
      <c r="D18" s="42">
        <v>66</v>
      </c>
      <c r="E18" s="43">
        <f>C18/C34</f>
        <v>8.7422139656868104E-3</v>
      </c>
      <c r="F18" s="44">
        <f>D18/D34</f>
        <v>4.3471101597233656E-2</v>
      </c>
      <c r="K18" s="34"/>
      <c r="L18" s="35"/>
      <c r="M18" s="34"/>
      <c r="N18" s="34"/>
      <c r="O18" s="34"/>
    </row>
    <row r="19" spans="1:15" x14ac:dyDescent="0.3">
      <c r="A19" s="28" t="s">
        <v>16</v>
      </c>
      <c r="B19" s="21" t="s">
        <v>35</v>
      </c>
      <c r="C19" s="41">
        <v>6.42</v>
      </c>
      <c r="D19" s="42">
        <v>38.5</v>
      </c>
      <c r="E19" s="43">
        <f>C19/C34</f>
        <v>1.4031253414927329E-2</v>
      </c>
      <c r="F19" s="44">
        <f>D19/D34</f>
        <v>2.5358142598386299E-2</v>
      </c>
      <c r="K19" s="34"/>
      <c r="L19" s="35"/>
      <c r="M19" s="34"/>
      <c r="N19" s="34"/>
      <c r="O19" s="34"/>
    </row>
    <row r="20" spans="1:15" x14ac:dyDescent="0.3">
      <c r="A20" s="28"/>
      <c r="B20" s="45" t="s">
        <v>18</v>
      </c>
      <c r="C20" s="45"/>
      <c r="D20" s="46"/>
      <c r="E20" s="47"/>
      <c r="F20" s="45"/>
      <c r="K20" s="34"/>
      <c r="L20" s="35"/>
      <c r="M20" s="34"/>
      <c r="N20" s="34"/>
      <c r="O20" s="34"/>
    </row>
    <row r="21" spans="1:15" x14ac:dyDescent="0.3">
      <c r="A21" s="28" t="s">
        <v>18</v>
      </c>
      <c r="B21" s="48" t="s">
        <v>36</v>
      </c>
      <c r="C21" s="49">
        <v>5.6</v>
      </c>
      <c r="D21" s="50">
        <v>11</v>
      </c>
      <c r="E21" s="51">
        <f>C21/C34</f>
        <v>1.2239099551961534E-2</v>
      </c>
      <c r="F21" s="52">
        <f>D21/D34</f>
        <v>7.2451835995389425E-3</v>
      </c>
      <c r="K21" s="34"/>
      <c r="L21" s="35"/>
      <c r="M21" s="34"/>
      <c r="N21" s="34"/>
      <c r="O21" s="34"/>
    </row>
    <row r="22" spans="1:15" ht="15.6" x14ac:dyDescent="0.3">
      <c r="A22" s="28" t="s">
        <v>18</v>
      </c>
      <c r="B22" s="48" t="s">
        <v>37</v>
      </c>
      <c r="C22" s="53">
        <v>1.42</v>
      </c>
      <c r="D22" s="50">
        <v>5.5</v>
      </c>
      <c r="E22" s="51">
        <f>C22/C34</f>
        <v>3.1034859578188173E-3</v>
      </c>
      <c r="F22" s="52">
        <f>D22/D34</f>
        <v>3.6225917997694712E-3</v>
      </c>
      <c r="K22" s="34"/>
      <c r="L22" s="35"/>
      <c r="M22" s="34"/>
      <c r="N22" s="34"/>
      <c r="O22" s="34"/>
    </row>
    <row r="23" spans="1:15" x14ac:dyDescent="0.3">
      <c r="A23" s="28"/>
      <c r="B23" s="54" t="s">
        <v>38</v>
      </c>
      <c r="C23" s="55"/>
      <c r="D23" s="56"/>
      <c r="E23" s="57"/>
      <c r="F23" s="54"/>
      <c r="K23" s="34"/>
      <c r="L23" s="35"/>
      <c r="M23" s="34"/>
      <c r="N23" s="34"/>
      <c r="O23" s="34"/>
    </row>
    <row r="24" spans="1:15" x14ac:dyDescent="0.3">
      <c r="A24" s="28" t="s">
        <v>20</v>
      </c>
      <c r="B24" s="48" t="s">
        <v>39</v>
      </c>
      <c r="C24" s="58">
        <v>3.6</v>
      </c>
      <c r="D24" s="50">
        <v>27.5</v>
      </c>
      <c r="E24" s="51">
        <f>C24/C34</f>
        <v>7.8679925691181284E-3</v>
      </c>
      <c r="F24" s="52">
        <f>D24/D34</f>
        <v>1.8112958998847357E-2</v>
      </c>
      <c r="K24" s="34"/>
      <c r="L24" s="35"/>
      <c r="M24" s="34"/>
      <c r="N24" s="34"/>
      <c r="O24" s="34"/>
    </row>
    <row r="25" spans="1:15" x14ac:dyDescent="0.3">
      <c r="A25" s="28" t="s">
        <v>20</v>
      </c>
      <c r="B25" s="48" t="s">
        <v>40</v>
      </c>
      <c r="C25" s="59">
        <v>1.8</v>
      </c>
      <c r="D25" s="50">
        <v>16.5</v>
      </c>
      <c r="E25" s="51">
        <f>C25/C34</f>
        <v>3.9339962845590642E-3</v>
      </c>
      <c r="F25" s="52">
        <f>D25/D34</f>
        <v>1.0867775399308414E-2</v>
      </c>
      <c r="K25" s="34"/>
      <c r="L25" s="35"/>
      <c r="M25" s="34"/>
      <c r="N25" s="34"/>
      <c r="O25" s="34"/>
    </row>
    <row r="26" spans="1:15" x14ac:dyDescent="0.3">
      <c r="A26" s="28"/>
      <c r="B26" s="60" t="s">
        <v>41</v>
      </c>
      <c r="C26" s="61"/>
      <c r="D26" s="62"/>
      <c r="E26" s="63"/>
      <c r="F26" s="61"/>
      <c r="K26" s="34"/>
      <c r="L26" s="35"/>
      <c r="M26" s="34"/>
      <c r="N26" s="34"/>
      <c r="O26" s="34"/>
    </row>
    <row r="27" spans="1:15" x14ac:dyDescent="0.3">
      <c r="A27" s="28" t="s">
        <v>22</v>
      </c>
      <c r="B27" s="48" t="s">
        <v>22</v>
      </c>
      <c r="C27" s="64">
        <v>65.06</v>
      </c>
      <c r="D27" s="50">
        <v>16</v>
      </c>
      <c r="E27" s="51">
        <f>C27/C34</f>
        <v>0.14219211015189598</v>
      </c>
      <c r="F27" s="52">
        <f>D27/D34</f>
        <v>1.0538448872056645E-2</v>
      </c>
      <c r="K27" s="34"/>
      <c r="L27" s="35"/>
      <c r="M27" s="34"/>
      <c r="N27" s="34"/>
      <c r="O27" s="34"/>
    </row>
    <row r="28" spans="1:15" x14ac:dyDescent="0.3">
      <c r="A28" s="21" t="s">
        <v>24</v>
      </c>
      <c r="B28" s="48" t="s">
        <v>42</v>
      </c>
      <c r="C28" s="65">
        <v>6.46</v>
      </c>
      <c r="D28" s="50">
        <v>22</v>
      </c>
      <c r="E28" s="51">
        <f>C28/C34</f>
        <v>1.4118675554584199E-2</v>
      </c>
      <c r="F28" s="52">
        <f>D28/D34</f>
        <v>1.4490367199077885E-2</v>
      </c>
      <c r="K28" s="34"/>
      <c r="L28" s="35"/>
      <c r="M28" s="34"/>
      <c r="N28" s="34"/>
      <c r="O28" s="34"/>
    </row>
    <row r="29" spans="1:15" x14ac:dyDescent="0.3">
      <c r="A29" s="28"/>
      <c r="B29" s="66" t="s">
        <v>43</v>
      </c>
      <c r="C29" s="66"/>
      <c r="D29" s="67"/>
      <c r="E29" s="68"/>
      <c r="F29" s="66"/>
      <c r="K29" s="34"/>
      <c r="L29" s="35"/>
      <c r="M29" s="34"/>
      <c r="N29" s="34"/>
      <c r="O29" s="34"/>
    </row>
    <row r="30" spans="1:15" x14ac:dyDescent="0.3">
      <c r="A30" s="21" t="s">
        <v>24</v>
      </c>
      <c r="B30" s="48" t="s">
        <v>44</v>
      </c>
      <c r="C30" s="69">
        <v>56.83</v>
      </c>
      <c r="D30" s="50">
        <v>200.75</v>
      </c>
      <c r="E30" s="52">
        <f>C30/C34</f>
        <v>0.12420500491749535</v>
      </c>
      <c r="F30" s="52">
        <f>D30/D34</f>
        <v>0.1322246006915857</v>
      </c>
      <c r="K30" s="34"/>
      <c r="L30" s="34"/>
      <c r="M30" s="34"/>
      <c r="N30" s="34"/>
      <c r="O30" s="34"/>
    </row>
    <row r="31" spans="1:15" x14ac:dyDescent="0.3">
      <c r="A31" s="21" t="s">
        <v>24</v>
      </c>
      <c r="B31" s="70" t="s">
        <v>45</v>
      </c>
      <c r="C31" s="48">
        <v>0</v>
      </c>
      <c r="D31" s="71">
        <v>0</v>
      </c>
      <c r="E31" s="48">
        <v>0</v>
      </c>
      <c r="F31" s="48">
        <v>0</v>
      </c>
    </row>
    <row r="32" spans="1:15" x14ac:dyDescent="0.3">
      <c r="A32" s="21" t="s">
        <v>24</v>
      </c>
      <c r="B32" s="48" t="s">
        <v>46</v>
      </c>
      <c r="C32" s="69">
        <v>27.28</v>
      </c>
      <c r="D32" s="50">
        <v>3.5</v>
      </c>
      <c r="E32" s="52">
        <f>C32/C34</f>
        <v>5.9621899245984045E-2</v>
      </c>
      <c r="F32" s="52">
        <f>D32/D34</f>
        <v>2.3052856907623911E-3</v>
      </c>
    </row>
    <row r="33" spans="2:6" ht="15" thickBot="1" x14ac:dyDescent="0.35">
      <c r="B33" s="72"/>
      <c r="C33" s="73"/>
      <c r="D33" s="50"/>
      <c r="E33" s="74"/>
      <c r="F33" s="74"/>
    </row>
    <row r="34" spans="2:6" ht="16.2" thickTop="1" x14ac:dyDescent="0.3">
      <c r="B34" s="75" t="s">
        <v>47</v>
      </c>
      <c r="C34" s="76">
        <v>457.55</v>
      </c>
      <c r="D34" s="76">
        <f>SUM(D4:D32)</f>
        <v>1518.25</v>
      </c>
      <c r="E34" s="74"/>
      <c r="F34" s="74"/>
    </row>
    <row r="35" spans="2:6" x14ac:dyDescent="0.3">
      <c r="B35" s="77"/>
      <c r="C35" s="77"/>
      <c r="D35" s="78"/>
      <c r="E35" s="74"/>
      <c r="F35" s="74"/>
    </row>
  </sheetData>
  <mergeCells count="4">
    <mergeCell ref="C1:D1"/>
    <mergeCell ref="E1:F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15" sqref="E15"/>
    </sheetView>
  </sheetViews>
  <sheetFormatPr defaultRowHeight="14.4" x14ac:dyDescent="0.3"/>
  <cols>
    <col min="1" max="1" width="30.44140625" customWidth="1"/>
    <col min="2" max="2" width="27.77734375" style="81" customWidth="1"/>
  </cols>
  <sheetData>
    <row r="1" spans="1:2" x14ac:dyDescent="0.3">
      <c r="A1" s="79" t="s">
        <v>48</v>
      </c>
      <c r="B1" s="80" t="s">
        <v>49</v>
      </c>
    </row>
    <row r="2" spans="1:2" ht="57.6" x14ac:dyDescent="0.3">
      <c r="A2" s="79" t="s">
        <v>50</v>
      </c>
      <c r="B2" s="80" t="s">
        <v>51</v>
      </c>
    </row>
    <row r="3" spans="1:2" x14ac:dyDescent="0.3">
      <c r="A3" s="80" t="s">
        <v>52</v>
      </c>
      <c r="B3" s="80" t="s">
        <v>53</v>
      </c>
    </row>
    <row r="4" spans="1:2" ht="43.2" x14ac:dyDescent="0.3">
      <c r="A4" s="80" t="s">
        <v>54</v>
      </c>
      <c r="B4" s="80" t="s">
        <v>55</v>
      </c>
    </row>
    <row r="5" spans="1:2" ht="57.6" x14ac:dyDescent="0.3">
      <c r="A5" s="80" t="s">
        <v>56</v>
      </c>
      <c r="B5" s="80" t="s">
        <v>57</v>
      </c>
    </row>
    <row r="6" spans="1:2" x14ac:dyDescent="0.3">
      <c r="A6" s="80" t="s">
        <v>58</v>
      </c>
      <c r="B6" s="80" t="s">
        <v>59</v>
      </c>
    </row>
    <row r="7" spans="1:2" x14ac:dyDescent="0.3">
      <c r="A7" s="80" t="s">
        <v>60</v>
      </c>
      <c r="B7" s="80" t="s">
        <v>61</v>
      </c>
    </row>
    <row r="8" spans="1:2" ht="28.8" x14ac:dyDescent="0.3">
      <c r="A8" s="80" t="s">
        <v>62</v>
      </c>
      <c r="B8" s="80" t="s">
        <v>63</v>
      </c>
    </row>
    <row r="9" spans="1:2" ht="57.6" x14ac:dyDescent="0.3">
      <c r="A9" s="80" t="s">
        <v>64</v>
      </c>
      <c r="B9" s="8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LCC 2019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Chatterson</dc:creator>
  <cp:lastModifiedBy>Nicole Chatterson</cp:lastModifiedBy>
  <dcterms:created xsi:type="dcterms:W3CDTF">2020-08-21T08:17:02Z</dcterms:created>
  <dcterms:modified xsi:type="dcterms:W3CDTF">2020-08-21T08:18:07Z</dcterms:modified>
</cp:coreProperties>
</file>